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15" windowHeight="5835" activeTab="2"/>
  </bookViews>
  <sheets>
    <sheet name="primary" sheetId="1" r:id="rId1"/>
    <sheet name="trading" sheetId="2" r:id="rId2"/>
    <sheet name="top ten" sheetId="3" r:id="rId3"/>
  </sheets>
  <externalReferences>
    <externalReference r:id="rId6"/>
  </externalReferences>
  <definedNames>
    <definedName name="_xlnm.Print_Area" localSheetId="2">'top ten'!$A$1:$M$40</definedName>
    <definedName name="_xlnm.Print_Area" localSheetId="1">'trading'!$A$1:$G$36</definedName>
    <definedName name="TABLE" localSheetId="0">'primary'!$B$54:$B$55</definedName>
    <definedName name="TABLE_2" localSheetId="0">'primary'!$A$54:$A$54</definedName>
  </definedNames>
  <calcPr fullCalcOnLoad="1"/>
</workbook>
</file>

<file path=xl/sharedStrings.xml><?xml version="1.0" encoding="utf-8"?>
<sst xmlns="http://schemas.openxmlformats.org/spreadsheetml/2006/main" count="735" uniqueCount="157">
  <si>
    <t>1.1 Issuance of bonds</t>
  </si>
  <si>
    <t>Q1</t>
  </si>
  <si>
    <t>Q2</t>
  </si>
  <si>
    <t>Q3</t>
  </si>
  <si>
    <t xml:space="preserve">Total </t>
  </si>
  <si>
    <t xml:space="preserve">(1) Government Debt Securities </t>
  </si>
  <si>
    <t xml:space="preserve">     Domestic</t>
  </si>
  <si>
    <t xml:space="preserve">   Government Bond</t>
  </si>
  <si>
    <t xml:space="preserve">   State enterprise Bond</t>
  </si>
  <si>
    <t xml:space="preserve">   -   Guaranteed</t>
  </si>
  <si>
    <t xml:space="preserve">   -   Non-Guaranteed</t>
  </si>
  <si>
    <t xml:space="preserve">   BoT/FIDF/PLMO Bond</t>
  </si>
  <si>
    <t>Sub Total (1)</t>
  </si>
  <si>
    <t>(2) Corporate Debt Securities</t>
  </si>
  <si>
    <t xml:space="preserve">    Domestic</t>
  </si>
  <si>
    <t xml:space="preserve">      -   Secured</t>
  </si>
  <si>
    <t xml:space="preserve">      -   Unsecured</t>
  </si>
  <si>
    <t xml:space="preserve">      -   Subordinated</t>
  </si>
  <si>
    <t xml:space="preserve">      -   Convertible</t>
  </si>
  <si>
    <t>Total</t>
  </si>
  <si>
    <t xml:space="preserve">    Offshore</t>
  </si>
  <si>
    <t xml:space="preserve">     -   Secured</t>
  </si>
  <si>
    <t xml:space="preserve">     -   Unsecured</t>
  </si>
  <si>
    <t xml:space="preserve">    -   Subordinated</t>
  </si>
  <si>
    <t xml:space="preserve">    -   Convertible</t>
  </si>
  <si>
    <t xml:space="preserve"> Total</t>
  </si>
  <si>
    <t>Sub Total  (2)</t>
  </si>
  <si>
    <t>Grand Total (1+2)</t>
  </si>
  <si>
    <t>Outstanding</t>
  </si>
  <si>
    <t>-</t>
  </si>
  <si>
    <t>T-Bills</t>
  </si>
  <si>
    <t xml:space="preserve">    T-Bills</t>
  </si>
  <si>
    <t>1.2 Outstanding of Bonds ( Domestic only)</t>
  </si>
  <si>
    <t>2. Secondary market</t>
  </si>
  <si>
    <t>Trading Value</t>
  </si>
  <si>
    <t xml:space="preserve">Government </t>
  </si>
  <si>
    <t>State enterprise</t>
  </si>
  <si>
    <t xml:space="preserve">  - Guaranteed</t>
  </si>
  <si>
    <t xml:space="preserve">  - Non-guaranteed</t>
  </si>
  <si>
    <t>BoT/FIDF/PLMO</t>
  </si>
  <si>
    <t>Corporate</t>
  </si>
  <si>
    <t>Total  Value</t>
  </si>
  <si>
    <t xml:space="preserve">  - Monthly Average</t>
  </si>
  <si>
    <t xml:space="preserve">  - Daily Average</t>
  </si>
  <si>
    <t xml:space="preserve">  - No. of trading days</t>
  </si>
  <si>
    <t>Trading</t>
  </si>
  <si>
    <t>% change</t>
  </si>
  <si>
    <t>No. of transactions</t>
  </si>
  <si>
    <t>Total return</t>
  </si>
  <si>
    <t>Gross price</t>
  </si>
  <si>
    <t>Clean price</t>
  </si>
  <si>
    <t>1-year</t>
  </si>
  <si>
    <t>2-year</t>
  </si>
  <si>
    <t>3-year</t>
  </si>
  <si>
    <t>5-year</t>
  </si>
  <si>
    <t>7-year</t>
  </si>
  <si>
    <t>10-year</t>
  </si>
  <si>
    <t>%</t>
  </si>
  <si>
    <t>Bond</t>
  </si>
  <si>
    <t>Maturity</t>
  </si>
  <si>
    <t>Time to</t>
  </si>
  <si>
    <t>Weighted Avg.</t>
  </si>
  <si>
    <t xml:space="preserve"> </t>
  </si>
  <si>
    <t>(%)</t>
  </si>
  <si>
    <t>Date</t>
  </si>
  <si>
    <t>Maturity (Yrs)</t>
  </si>
  <si>
    <t>1</t>
  </si>
  <si>
    <t>2</t>
  </si>
  <si>
    <t>LB08DA</t>
  </si>
  <si>
    <t>GB</t>
  </si>
  <si>
    <t>3</t>
  </si>
  <si>
    <t>4</t>
  </si>
  <si>
    <t>5</t>
  </si>
  <si>
    <t>6</t>
  </si>
  <si>
    <t>7</t>
  </si>
  <si>
    <t>8</t>
  </si>
  <si>
    <t>9</t>
  </si>
  <si>
    <t>10</t>
  </si>
  <si>
    <t>Sub Total (2)</t>
  </si>
  <si>
    <t xml:space="preserve">      1. Primary market</t>
  </si>
  <si>
    <t xml:space="preserve">Types of </t>
  </si>
  <si>
    <t>securities</t>
  </si>
  <si>
    <t xml:space="preserve">   T-Bills</t>
  </si>
  <si>
    <t>LB03OA</t>
  </si>
  <si>
    <t>LB06DA</t>
  </si>
  <si>
    <t>1. Thai BDC Trading  and Outstanding Value of Registered Bonds</t>
  </si>
  <si>
    <t xml:space="preserve">Coupon </t>
  </si>
  <si>
    <t>% of total trading value</t>
  </si>
  <si>
    <t xml:space="preserve">Type </t>
  </si>
  <si>
    <t>Type /</t>
  </si>
  <si>
    <t>Executed yield</t>
  </si>
  <si>
    <t>Issue rating</t>
  </si>
  <si>
    <t>High</t>
  </si>
  <si>
    <t>Low</t>
  </si>
  <si>
    <t>LB077A</t>
  </si>
  <si>
    <t>LB113A</t>
  </si>
  <si>
    <t>SCCC#1</t>
  </si>
  <si>
    <t>A+</t>
  </si>
  <si>
    <t>Dealer Participation</t>
  </si>
  <si>
    <t>2. Thai BDC Government Bond Index ( at the end of period)</t>
  </si>
  <si>
    <t>3. Thai BDC Government Bond Yield Curve ( at the end of period)</t>
  </si>
  <si>
    <t>Remark : Since September 15, 1999 Yield Curve was based on bid yield quoted by 9 counterparties of BoT. Prior to that, yield curve was Constructed</t>
  </si>
  <si>
    <t xml:space="preserve">               from weighted average executed yield reported by TBDC dealer-members.</t>
  </si>
  <si>
    <r>
      <t>Q4</t>
    </r>
    <r>
      <rPr>
        <b/>
        <vertAlign val="superscript"/>
        <sz val="13"/>
        <rFont val="CordiaUPC"/>
        <family val="2"/>
      </rPr>
      <t>P</t>
    </r>
  </si>
  <si>
    <t>LB104A</t>
  </si>
  <si>
    <t>TAC064A</t>
  </si>
  <si>
    <t>AIS063A</t>
  </si>
  <si>
    <t>TAC05OA</t>
  </si>
  <si>
    <t>SCC#1</t>
  </si>
  <si>
    <t>A-</t>
  </si>
  <si>
    <t>AA-</t>
  </si>
  <si>
    <t>GB  :  Government Bond     G  :  Guaranteed State Enterprise Bond      NG  :  Non guaranteed State Enterprise Bond     F : FIDF Bond</t>
  </si>
  <si>
    <t>Remark : 1. Active dealer-members are those whose trading value accounted for at least 4 % of total market value.</t>
  </si>
  <si>
    <t>Remark : 1)  Government bonds registered at TBDC do not include those issued under Government's tier1/tier2 Capital assistance program.</t>
  </si>
  <si>
    <t xml:space="preserve">             2) Corporate debt securities registered at TBDC do not include bonds and subordinated bonds attached with preferred shares under 'SLIPS/CAPS' program .</t>
  </si>
  <si>
    <t>P: Prelimiary Figures</t>
  </si>
  <si>
    <t>BoT/FIDF/PLMO Bond</t>
  </si>
  <si>
    <t>Source  :  BoT, SEC, PDMO</t>
  </si>
  <si>
    <t>Source  :  BoT, SEC,and registrars (BAY,BBL,BFIT,DTDB,IFCT,SCB,SCIB,S-ONE,TFB,TISCO,TMB,TSD)</t>
  </si>
  <si>
    <t>Remark:  According to BoT announcement,  the figure of FIDF bonds issuance in 2001 under trade in Repurchase market only was THB 392,500 mln.</t>
  </si>
  <si>
    <t xml:space="preserve">               Therefore, the total issuance of FIDF bonds in 2001 was THB. 504,500 mln. </t>
  </si>
  <si>
    <r>
      <t>112,337.28</t>
    </r>
    <r>
      <rPr>
        <vertAlign val="superscript"/>
        <sz val="13"/>
        <rFont val="CordiaUPC"/>
        <family val="2"/>
      </rPr>
      <t>1/</t>
    </r>
  </si>
  <si>
    <t>Unit : THB million</t>
  </si>
  <si>
    <t>(THB mln.)</t>
  </si>
  <si>
    <t>4. Top Ten Most Actively Traded Bonds 2002</t>
  </si>
  <si>
    <t>5. Top Ten Most Active Corporate Bonds in 2002</t>
  </si>
  <si>
    <t>6. Top  Most Active Dealer-members 2002</t>
  </si>
  <si>
    <t>Q1,2002</t>
  </si>
  <si>
    <t>Q3, 2002</t>
  </si>
  <si>
    <t>Q4, 2002</t>
  </si>
  <si>
    <t>Q2, 2002</t>
  </si>
  <si>
    <t>Dec 28, 2001</t>
  </si>
  <si>
    <t>Siam Commercial Bank Plc.</t>
  </si>
  <si>
    <t>Thai Farmers Bank Plc.</t>
  </si>
  <si>
    <t>Bangkok Bank Plc.</t>
  </si>
  <si>
    <t>Bank of Asia Plc.</t>
  </si>
  <si>
    <t>The Hongkong And Shanghai Banking Corp.,Ltd.</t>
  </si>
  <si>
    <t>ABN-AMRO Bank N.V.</t>
  </si>
  <si>
    <t>Standard Chartered Bank</t>
  </si>
  <si>
    <t>CITI Bank, N.A.</t>
  </si>
  <si>
    <t>Deutsche Bank AG, Bangkok Branch</t>
  </si>
  <si>
    <t>GECAL#1</t>
  </si>
  <si>
    <t>AIS06NA</t>
  </si>
  <si>
    <t>AIS04NA</t>
  </si>
  <si>
    <t>6.1250F</t>
  </si>
  <si>
    <t>SCC#2</t>
  </si>
  <si>
    <t>AIS07OA</t>
  </si>
  <si>
    <t>LB11NA</t>
  </si>
  <si>
    <t>LB096A</t>
  </si>
  <si>
    <t>LB082A</t>
  </si>
  <si>
    <t>LB033A</t>
  </si>
  <si>
    <t xml:space="preserve">             2. Market trading share of most active dealer represents 83.48% of total trading value.</t>
  </si>
  <si>
    <t>2002 Statistical Highlights</t>
  </si>
  <si>
    <t xml:space="preserve">      -   Short-term</t>
  </si>
  <si>
    <t xml:space="preserve">    -   Short-term</t>
  </si>
  <si>
    <t>Remark: The Corporate Bonds outstanding is collected from the registrars.</t>
  </si>
  <si>
    <r>
      <t>1/</t>
    </r>
    <r>
      <rPr>
        <i/>
        <sz val="7"/>
        <rFont val="Times New Roman"/>
        <family val="1"/>
      </rPr>
      <t xml:space="preserve"> Excluded, THB 202,000 mln. short-term FIDF bonds traded in the Repo market at the Bank of Thailand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</si>
</sst>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_-;\-* #,##0_-;_-* &quot;-&quot;??_-;_-@_-"/>
    <numFmt numFmtId="199" formatCode="0."/>
    <numFmt numFmtId="200" formatCode="0.00000"/>
    <numFmt numFmtId="201" formatCode="0.000000"/>
    <numFmt numFmtId="202" formatCode="#,##0.000"/>
    <numFmt numFmtId="203" formatCode="#,##0.00_ ;\-#,##0.00\ "/>
    <numFmt numFmtId="204" formatCode="_-* #,##0.0_-;\-* #,##0.0_-;_-* &quot;-&quot;??_-;_-@_-"/>
    <numFmt numFmtId="205" formatCode="0.0000"/>
    <numFmt numFmtId="206" formatCode="0.000"/>
    <numFmt numFmtId="207" formatCode="#,##0.0000"/>
    <numFmt numFmtId="208" formatCode="#,##0.00000"/>
    <numFmt numFmtId="209" formatCode="#,##0.000000"/>
    <numFmt numFmtId="210" formatCode="#,##0.0000000"/>
    <numFmt numFmtId="211" formatCode="0.0%"/>
    <numFmt numFmtId="212" formatCode="#,##0.00;[Red]#,##0.00"/>
    <numFmt numFmtId="213" formatCode="0.00;[Red]0.00"/>
  </numFmts>
  <fonts count="28">
    <font>
      <sz val="14"/>
      <name val="Cordia New"/>
      <family val="0"/>
    </font>
    <font>
      <sz val="13"/>
      <name val="CordiaUPC"/>
      <family val="2"/>
    </font>
    <font>
      <i/>
      <sz val="13"/>
      <name val="CordiaUPC"/>
      <family val="2"/>
    </font>
    <font>
      <b/>
      <sz val="13"/>
      <name val="CordiaUPC"/>
      <family val="2"/>
    </font>
    <font>
      <b/>
      <vertAlign val="superscript"/>
      <sz val="13"/>
      <name val="CordiaUPC"/>
      <family val="2"/>
    </font>
    <font>
      <b/>
      <sz val="18"/>
      <name val="CordiaUPC"/>
      <family val="2"/>
    </font>
    <font>
      <sz val="18"/>
      <name val="CordiaUPC"/>
      <family val="2"/>
    </font>
    <font>
      <i/>
      <sz val="11"/>
      <name val="CordiaUPC"/>
      <family val="2"/>
    </font>
    <font>
      <sz val="11"/>
      <name val="CordiaUPC"/>
      <family val="2"/>
    </font>
    <font>
      <sz val="10"/>
      <name val="CordiaUPC"/>
      <family val="2"/>
    </font>
    <font>
      <i/>
      <sz val="10"/>
      <name val="CordiaUPC"/>
      <family val="2"/>
    </font>
    <font>
      <b/>
      <sz val="13"/>
      <color indexed="9"/>
      <name val="CordiaUPC"/>
      <family val="2"/>
    </font>
    <font>
      <b/>
      <sz val="13"/>
      <color indexed="8"/>
      <name val="CordiaUPC"/>
      <family val="2"/>
    </font>
    <font>
      <sz val="13"/>
      <color indexed="8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i/>
      <sz val="14"/>
      <name val="CordiaUPC"/>
      <family val="2"/>
    </font>
    <font>
      <sz val="13"/>
      <name val="Cordia New"/>
      <family val="2"/>
    </font>
    <font>
      <i/>
      <sz val="7"/>
      <name val="Times New Roman"/>
      <family val="1"/>
    </font>
    <font>
      <i/>
      <sz val="8"/>
      <name val="Times New Roman"/>
      <family val="1"/>
    </font>
    <font>
      <vertAlign val="superscript"/>
      <sz val="13"/>
      <name val="CordiaUPC"/>
      <family val="2"/>
    </font>
    <font>
      <i/>
      <sz val="13"/>
      <name val="Cordia New"/>
      <family val="2"/>
    </font>
    <font>
      <b/>
      <i/>
      <sz val="13"/>
      <name val="CordiaUPC"/>
      <family val="2"/>
    </font>
    <font>
      <b/>
      <sz val="13"/>
      <name val="Cordia New"/>
      <family val="2"/>
    </font>
    <font>
      <b/>
      <sz val="14"/>
      <name val="Cordia New"/>
      <family val="0"/>
    </font>
    <font>
      <i/>
      <vertAlign val="superscript"/>
      <sz val="7"/>
      <name val="Times New Roman"/>
      <family val="1"/>
    </font>
    <font>
      <sz val="10"/>
      <name val="Cordia New"/>
      <family val="0"/>
    </font>
    <font>
      <sz val="7"/>
      <color indexed="8"/>
      <name val="Microsoft Sans Serif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Dot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43" fontId="1" fillId="0" borderId="6" xfId="15" applyFont="1" applyBorder="1" applyAlignment="1">
      <alignment/>
    </xf>
    <xf numFmtId="43" fontId="1" fillId="0" borderId="7" xfId="0" applyNumberFormat="1" applyFont="1" applyBorder="1" applyAlignment="1">
      <alignment vertical="center"/>
    </xf>
    <xf numFmtId="43" fontId="1" fillId="0" borderId="6" xfId="15" applyFont="1" applyBorder="1" applyAlignment="1">
      <alignment horizontal="right"/>
    </xf>
    <xf numFmtId="43" fontId="1" fillId="0" borderId="0" xfId="0" applyNumberFormat="1" applyFont="1" applyAlignment="1">
      <alignment/>
    </xf>
    <xf numFmtId="43" fontId="3" fillId="0" borderId="6" xfId="15" applyFont="1" applyBorder="1" applyAlignment="1">
      <alignment/>
    </xf>
    <xf numFmtId="43" fontId="3" fillId="0" borderId="7" xfId="0" applyNumberFormat="1" applyFont="1" applyBorder="1" applyAlignment="1">
      <alignment vertical="center"/>
    </xf>
    <xf numFmtId="43" fontId="3" fillId="0" borderId="7" xfId="15" applyFont="1" applyBorder="1" applyAlignment="1">
      <alignment/>
    </xf>
    <xf numFmtId="43" fontId="1" fillId="0" borderId="0" xfId="15" applyFont="1" applyBorder="1" applyAlignment="1">
      <alignment/>
    </xf>
    <xf numFmtId="4" fontId="1" fillId="0" borderId="6" xfId="0" applyNumberFormat="1" applyFont="1" applyBorder="1" applyAlignment="1">
      <alignment horizontal="right" vertical="center"/>
    </xf>
    <xf numFmtId="43" fontId="1" fillId="0" borderId="0" xfId="15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right" vertical="center"/>
    </xf>
    <xf numFmtId="43" fontId="2" fillId="0" borderId="6" xfId="0" applyNumberFormat="1" applyFont="1" applyBorder="1" applyAlignment="1">
      <alignment horizontal="center" vertical="center"/>
    </xf>
    <xf numFmtId="43" fontId="3" fillId="0" borderId="4" xfId="15" applyFont="1" applyBorder="1" applyAlignment="1">
      <alignment/>
    </xf>
    <xf numFmtId="4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/>
    </xf>
    <xf numFmtId="43" fontId="3" fillId="0" borderId="6" xfId="15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4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3" fontId="3" fillId="0" borderId="7" xfId="15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Continuous" vertical="center"/>
    </xf>
    <xf numFmtId="43" fontId="3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43" fontId="1" fillId="0" borderId="5" xfId="15" applyFont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2" xfId="15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15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9" xfId="0" applyFont="1" applyBorder="1" applyAlignment="1">
      <alignment/>
    </xf>
    <xf numFmtId="198" fontId="3" fillId="0" borderId="9" xfId="15" applyNumberFormat="1" applyFont="1" applyFill="1" applyBorder="1" applyAlignment="1">
      <alignment/>
    </xf>
    <xf numFmtId="41" fontId="1" fillId="0" borderId="6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14" fontId="1" fillId="0" borderId="0" xfId="0" applyNumberFormat="1" applyFont="1" applyAlignment="1">
      <alignment/>
    </xf>
    <xf numFmtId="14" fontId="11" fillId="0" borderId="3" xfId="0" applyNumberFormat="1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99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5" fontId="1" fillId="0" borderId="0" xfId="0" applyNumberFormat="1" applyFont="1" applyFill="1" applyBorder="1" applyAlignment="1">
      <alignment horizontal="centerContinuous" vertical="center"/>
    </xf>
    <xf numFmtId="15" fontId="1" fillId="0" borderId="7" xfId="0" applyNumberFormat="1" applyFont="1" applyFill="1" applyBorder="1" applyAlignment="1">
      <alignment horizontal="centerContinuous" vertical="center"/>
    </xf>
    <xf numFmtId="201" fontId="13" fillId="0" borderId="0" xfId="0" applyNumberFormat="1" applyFont="1" applyFill="1" applyBorder="1" applyAlignment="1">
      <alignment horizontal="centerContinuous" vertical="center"/>
    </xf>
    <xf numFmtId="4" fontId="1" fillId="0" borderId="5" xfId="15" applyNumberFormat="1" applyFont="1" applyFill="1" applyBorder="1" applyAlignment="1">
      <alignment horizontal="centerContinuous" vertical="center"/>
    </xf>
    <xf numFmtId="4" fontId="1" fillId="0" borderId="7" xfId="15" applyNumberFormat="1" applyFont="1" applyFill="1" applyBorder="1" applyAlignment="1">
      <alignment horizontal="centerContinuous" vertical="center"/>
    </xf>
    <xf numFmtId="2" fontId="1" fillId="0" borderId="6" xfId="19" applyNumberFormat="1" applyFont="1" applyFill="1" applyBorder="1" applyAlignment="1">
      <alignment horizontal="centerContinuous" vertical="center"/>
    </xf>
    <xf numFmtId="43" fontId="1" fillId="0" borderId="0" xfId="15" applyFont="1" applyAlignment="1">
      <alignment/>
    </xf>
    <xf numFmtId="199" fontId="1" fillId="0" borderId="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5" fontId="1" fillId="0" borderId="15" xfId="0" applyNumberFormat="1" applyFont="1" applyFill="1" applyBorder="1" applyAlignment="1">
      <alignment horizontal="centerContinuous" vertical="center"/>
    </xf>
    <xf numFmtId="15" fontId="1" fillId="0" borderId="16" xfId="0" applyNumberFormat="1" applyFont="1" applyFill="1" applyBorder="1" applyAlignment="1">
      <alignment horizontal="centerContinuous" vertical="center"/>
    </xf>
    <xf numFmtId="201" fontId="13" fillId="0" borderId="15" xfId="0" applyNumberFormat="1" applyFont="1" applyFill="1" applyBorder="1" applyAlignment="1">
      <alignment horizontal="centerContinuous" vertical="center"/>
    </xf>
    <xf numFmtId="2" fontId="1" fillId="0" borderId="4" xfId="19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201" fontId="1" fillId="0" borderId="1" xfId="0" applyNumberFormat="1" applyFont="1" applyFill="1" applyBorder="1" applyAlignment="1">
      <alignment horizontal="center"/>
    </xf>
    <xf numFmtId="201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201" fontId="1" fillId="0" borderId="5" xfId="0" applyNumberFormat="1" applyFont="1" applyFill="1" applyBorder="1" applyAlignment="1">
      <alignment horizontal="center"/>
    </xf>
    <xf numFmtId="201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205" fontId="1" fillId="0" borderId="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201" fontId="1" fillId="0" borderId="3" xfId="0" applyNumberFormat="1" applyFont="1" applyFill="1" applyBorder="1" applyAlignment="1">
      <alignment horizontal="center"/>
    </xf>
    <xf numFmtId="201" fontId="1" fillId="0" borderId="4" xfId="0" applyNumberFormat="1" applyFont="1" applyFill="1" applyBorder="1" applyAlignment="1">
      <alignment horizontal="center" vertical="center"/>
    </xf>
    <xf numFmtId="4" fontId="1" fillId="0" borderId="3" xfId="15" applyNumberFormat="1" applyFont="1" applyFill="1" applyBorder="1" applyAlignment="1">
      <alignment horizontal="centerContinuous" vertical="center"/>
    </xf>
    <xf numFmtId="4" fontId="1" fillId="0" borderId="16" xfId="15" applyNumberFormat="1" applyFont="1" applyFill="1" applyBorder="1" applyAlignment="1">
      <alignment horizontal="centerContinuous" vertical="center"/>
    </xf>
    <xf numFmtId="2" fontId="1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" fillId="3" borderId="6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05" fontId="1" fillId="0" borderId="2" xfId="0" applyNumberFormat="1" applyFont="1" applyFill="1" applyBorder="1" applyAlignment="1">
      <alignment horizontal="center"/>
    </xf>
    <xf numFmtId="205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/>
    </xf>
    <xf numFmtId="4" fontId="3" fillId="0" borderId="10" xfId="15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1" fillId="3" borderId="7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212" fontId="1" fillId="0" borderId="6" xfId="15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43" fontId="3" fillId="0" borderId="7" xfId="15" applyFont="1" applyBorder="1" applyAlignment="1">
      <alignment horizontal="center"/>
    </xf>
    <xf numFmtId="43" fontId="3" fillId="0" borderId="7" xfId="15" applyFont="1" applyBorder="1" applyAlignment="1">
      <alignment horizontal="right"/>
    </xf>
    <xf numFmtId="0" fontId="1" fillId="0" borderId="6" xfId="0" applyFont="1" applyBorder="1" applyAlignment="1">
      <alignment horizontal="left" vertical="center"/>
    </xf>
    <xf numFmtId="212" fontId="1" fillId="0" borderId="7" xfId="15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3" fontId="3" fillId="0" borderId="6" xfId="15" applyFont="1" applyBorder="1" applyAlignment="1">
      <alignment horizontal="right"/>
    </xf>
    <xf numFmtId="0" fontId="7" fillId="0" borderId="0" xfId="0" applyFont="1" applyAlignment="1">
      <alignment vertical="center"/>
    </xf>
    <xf numFmtId="203" fontId="1" fillId="0" borderId="7" xfId="15" applyNumberFormat="1" applyFont="1" applyBorder="1" applyAlignment="1">
      <alignment horizontal="right" vertical="center"/>
    </xf>
    <xf numFmtId="43" fontId="1" fillId="0" borderId="6" xfId="15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14" fontId="12" fillId="0" borderId="8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05" fontId="1" fillId="0" borderId="2" xfId="0" applyNumberFormat="1" applyFont="1" applyFill="1" applyBorder="1" applyAlignment="1">
      <alignment horizontal="center" vertical="center"/>
    </xf>
    <xf numFmtId="205" fontId="1" fillId="0" borderId="6" xfId="0" applyNumberFormat="1" applyFont="1" applyFill="1" applyBorder="1" applyAlignment="1">
      <alignment horizontal="center" vertical="center"/>
    </xf>
    <xf numFmtId="205" fontId="1" fillId="0" borderId="4" xfId="0" applyNumberFormat="1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horizontal="center" vertical="center"/>
    </xf>
    <xf numFmtId="201" fontId="1" fillId="0" borderId="1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15" fontId="1" fillId="0" borderId="1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3" fontId="1" fillId="0" borderId="6" xfId="0" applyNumberFormat="1" applyFont="1" applyBorder="1" applyAlignment="1">
      <alignment/>
    </xf>
    <xf numFmtId="43" fontId="17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43" fontId="2" fillId="0" borderId="6" xfId="15" applyFont="1" applyBorder="1" applyAlignment="1">
      <alignment/>
    </xf>
    <xf numFmtId="203" fontId="2" fillId="0" borderId="6" xfId="0" applyNumberFormat="1" applyFont="1" applyBorder="1" applyAlignment="1">
      <alignment/>
    </xf>
    <xf numFmtId="43" fontId="21" fillId="0" borderId="7" xfId="0" applyNumberFormat="1" applyFont="1" applyBorder="1" applyAlignment="1">
      <alignment vertical="center"/>
    </xf>
    <xf numFmtId="43" fontId="2" fillId="0" borderId="7" xfId="0" applyNumberFormat="1" applyFont="1" applyBorder="1" applyAlignment="1">
      <alignment vertical="center"/>
    </xf>
    <xf numFmtId="43" fontId="22" fillId="0" borderId="7" xfId="15" applyFont="1" applyBorder="1" applyAlignment="1">
      <alignment/>
    </xf>
    <xf numFmtId="43" fontId="21" fillId="0" borderId="7" xfId="0" applyNumberFormat="1" applyFont="1" applyBorder="1" applyAlignment="1">
      <alignment horizontal="right" vertical="center"/>
    </xf>
    <xf numFmtId="43" fontId="2" fillId="0" borderId="6" xfId="15" applyFont="1" applyBorder="1" applyAlignment="1">
      <alignment horizontal="right"/>
    </xf>
    <xf numFmtId="43" fontId="2" fillId="0" borderId="7" xfId="0" applyNumberFormat="1" applyFont="1" applyBorder="1" applyAlignment="1">
      <alignment horizontal="right" vertical="center"/>
    </xf>
    <xf numFmtId="43" fontId="17" fillId="0" borderId="7" xfId="0" applyNumberFormat="1" applyFont="1" applyBorder="1" applyAlignment="1">
      <alignment horizontal="right" vertical="center"/>
    </xf>
    <xf numFmtId="203" fontId="3" fillId="0" borderId="6" xfId="0" applyNumberFormat="1" applyFont="1" applyBorder="1" applyAlignment="1">
      <alignment/>
    </xf>
    <xf numFmtId="43" fontId="23" fillId="0" borderId="7" xfId="0" applyNumberFormat="1" applyFont="1" applyBorder="1" applyAlignment="1">
      <alignment vertical="center"/>
    </xf>
    <xf numFmtId="43" fontId="17" fillId="0" borderId="0" xfId="15" applyFont="1" applyBorder="1" applyAlignment="1">
      <alignment/>
    </xf>
    <xf numFmtId="203" fontId="1" fillId="0" borderId="6" xfId="0" applyNumberFormat="1" applyFont="1" applyBorder="1" applyAlignment="1">
      <alignment horizontal="right"/>
    </xf>
    <xf numFmtId="43" fontId="17" fillId="0" borderId="7" xfId="15" applyNumberFormat="1" applyFont="1" applyBorder="1" applyAlignment="1">
      <alignment horizontal="center" vertical="center"/>
    </xf>
    <xf numFmtId="203" fontId="3" fillId="0" borderId="6" xfId="0" applyNumberFormat="1" applyFont="1" applyBorder="1" applyAlignment="1">
      <alignment horizontal="right"/>
    </xf>
    <xf numFmtId="43" fontId="23" fillId="0" borderId="7" xfId="15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43" fontId="23" fillId="0" borderId="16" xfId="15" applyFont="1" applyBorder="1" applyAlignment="1">
      <alignment/>
    </xf>
    <xf numFmtId="203" fontId="3" fillId="0" borderId="9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212" fontId="1" fillId="0" borderId="6" xfId="15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4" fontId="3" fillId="0" borderId="9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5" fontId="1" fillId="0" borderId="5" xfId="0" applyNumberFormat="1" applyFont="1" applyFill="1" applyBorder="1" applyAlignment="1">
      <alignment horizontal="center" vertical="center"/>
    </xf>
    <xf numFmtId="15" fontId="1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1" fillId="0" borderId="1" xfId="15" applyNumberFormat="1" applyFont="1" applyFill="1" applyBorder="1" applyAlignment="1">
      <alignment horizontal="center" vertical="center"/>
    </xf>
    <xf numFmtId="4" fontId="1" fillId="0" borderId="14" xfId="15" applyNumberFormat="1" applyFont="1" applyFill="1" applyBorder="1" applyAlignment="1">
      <alignment horizontal="center" vertical="center"/>
    </xf>
    <xf numFmtId="4" fontId="1" fillId="0" borderId="5" xfId="15" applyNumberFormat="1" applyFont="1" applyFill="1" applyBorder="1" applyAlignment="1">
      <alignment horizontal="center" vertical="center"/>
    </xf>
    <xf numFmtId="4" fontId="1" fillId="0" borderId="7" xfId="15" applyNumberFormat="1" applyFont="1" applyFill="1" applyBorder="1" applyAlignment="1">
      <alignment horizontal="center" vertical="center"/>
    </xf>
    <xf numFmtId="4" fontId="1" fillId="0" borderId="3" xfId="15" applyNumberFormat="1" applyFont="1" applyFill="1" applyBorder="1" applyAlignment="1">
      <alignment horizontal="center" vertical="center"/>
    </xf>
    <xf numFmtId="4" fontId="1" fillId="0" borderId="16" xfId="15" applyNumberFormat="1" applyFont="1" applyFill="1" applyBorder="1" applyAlignment="1">
      <alignment horizontal="center" vertical="center"/>
    </xf>
    <xf numFmtId="15" fontId="1" fillId="0" borderId="3" xfId="0" applyNumberFormat="1" applyFont="1" applyFill="1" applyBorder="1" applyAlignment="1">
      <alignment horizontal="center" vertical="center"/>
    </xf>
    <xf numFmtId="15" fontId="1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_data\Monthly(web)\trading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2001 "/>
      <sheetName val="year 2002"/>
    </sheetNames>
    <sheetDataSet>
      <sheetData sheetId="1">
        <row r="9">
          <cell r="E9">
            <v>280219.985</v>
          </cell>
          <cell r="I9">
            <v>247665.34938251</v>
          </cell>
          <cell r="M9">
            <v>359780.11400000006</v>
          </cell>
          <cell r="Q9">
            <v>289546.79</v>
          </cell>
        </row>
        <row r="10">
          <cell r="E10">
            <v>19151.098</v>
          </cell>
          <cell r="I10">
            <v>14534.905999999999</v>
          </cell>
          <cell r="M10">
            <v>37925.915</v>
          </cell>
          <cell r="Q10">
            <v>41937.208000000006</v>
          </cell>
        </row>
        <row r="11">
          <cell r="E11">
            <v>16608.527000000002</v>
          </cell>
          <cell r="I11">
            <v>13827.038999999999</v>
          </cell>
          <cell r="M11">
            <v>33635.699</v>
          </cell>
          <cell r="Q11">
            <v>40525.530000000006</v>
          </cell>
        </row>
        <row r="12">
          <cell r="E12">
            <v>2542.5710000000004</v>
          </cell>
          <cell r="I12">
            <v>707.8670000000001</v>
          </cell>
          <cell r="M12">
            <v>4290.215999999999</v>
          </cell>
          <cell r="Q12">
            <v>1411.6779999999999</v>
          </cell>
        </row>
        <row r="13">
          <cell r="E13">
            <v>90891.44099999999</v>
          </cell>
          <cell r="I13">
            <v>157498.16107402</v>
          </cell>
          <cell r="M13">
            <v>178789.047</v>
          </cell>
          <cell r="Q13">
            <v>273671.80000000005</v>
          </cell>
        </row>
        <row r="14">
          <cell r="E14">
            <v>15968.810000000001</v>
          </cell>
          <cell r="I14">
            <v>7806.76686278</v>
          </cell>
          <cell r="M14">
            <v>14786.945</v>
          </cell>
          <cell r="Q14">
            <v>24784.07</v>
          </cell>
        </row>
        <row r="15">
          <cell r="E15">
            <v>22630.93</v>
          </cell>
          <cell r="I15">
            <v>20973.91822742</v>
          </cell>
          <cell r="M15">
            <v>22528.285</v>
          </cell>
          <cell r="Q15">
            <v>23948.58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E11" sqref="E11"/>
    </sheetView>
  </sheetViews>
  <sheetFormatPr defaultColWidth="9.140625" defaultRowHeight="21.75"/>
  <cols>
    <col min="1" max="1" width="24.7109375" style="1" customWidth="1"/>
    <col min="2" max="2" width="11.421875" style="1" customWidth="1"/>
    <col min="3" max="3" width="13.421875" style="1" customWidth="1"/>
    <col min="4" max="4" width="11.28125" style="1" customWidth="1"/>
    <col min="5" max="6" width="12.8515625" style="1" customWidth="1"/>
    <col min="7" max="7" width="13.28125" style="1" customWidth="1"/>
    <col min="8" max="8" width="11.140625" style="1" bestFit="1" customWidth="1"/>
    <col min="9" max="9" width="11.00390625" style="1" bestFit="1" customWidth="1"/>
    <col min="10" max="16384" width="9.140625" style="1" customWidth="1"/>
  </cols>
  <sheetData>
    <row r="1" ht="19.5">
      <c r="E1" s="2"/>
    </row>
    <row r="2" spans="2:7" ht="27.75">
      <c r="B2" s="3"/>
      <c r="C2" s="50" t="s">
        <v>152</v>
      </c>
      <c r="D2" s="51"/>
      <c r="E2" s="3"/>
      <c r="F2" s="3"/>
      <c r="G2" s="3"/>
    </row>
    <row r="3" spans="2:7" ht="27.75">
      <c r="B3" s="4"/>
      <c r="C3" s="52" t="s">
        <v>79</v>
      </c>
      <c r="D3" s="51"/>
      <c r="E3" s="4"/>
      <c r="F3" s="4"/>
      <c r="G3" s="4"/>
    </row>
    <row r="4" spans="1:8" ht="19.5">
      <c r="A4" s="5" t="s">
        <v>0</v>
      </c>
      <c r="H4" s="177" t="s">
        <v>122</v>
      </c>
    </row>
    <row r="5" spans="1:8" ht="15.75" customHeight="1">
      <c r="A5" s="6"/>
      <c r="B5" s="205">
        <v>2000</v>
      </c>
      <c r="C5" s="206">
        <v>2001</v>
      </c>
      <c r="D5" s="240">
        <v>2002</v>
      </c>
      <c r="E5" s="241"/>
      <c r="F5" s="241"/>
      <c r="G5" s="241"/>
      <c r="H5" s="242"/>
    </row>
    <row r="6" spans="1:8" ht="15.75" customHeight="1">
      <c r="A6" s="8"/>
      <c r="B6" s="9"/>
      <c r="C6" s="9"/>
      <c r="D6" s="163" t="s">
        <v>1</v>
      </c>
      <c r="E6" s="33" t="s">
        <v>2</v>
      </c>
      <c r="F6" s="163" t="s">
        <v>3</v>
      </c>
      <c r="G6" s="33" t="s">
        <v>103</v>
      </c>
      <c r="H6" s="31" t="s">
        <v>4</v>
      </c>
    </row>
    <row r="7" spans="1:8" ht="15" customHeight="1">
      <c r="A7" s="10" t="s">
        <v>5</v>
      </c>
      <c r="B7" s="11"/>
      <c r="C7" s="11"/>
      <c r="D7" s="12"/>
      <c r="E7" s="11"/>
      <c r="F7" s="12"/>
      <c r="G7" s="11"/>
      <c r="H7" s="165"/>
    </row>
    <row r="8" spans="1:8" ht="15" customHeight="1">
      <c r="A8" s="10" t="s">
        <v>6</v>
      </c>
      <c r="B8" s="11"/>
      <c r="C8" s="11"/>
      <c r="D8" s="12"/>
      <c r="E8" s="11"/>
      <c r="F8" s="12"/>
      <c r="G8" s="11"/>
      <c r="H8" s="165"/>
    </row>
    <row r="9" spans="1:8" ht="15.75" customHeight="1">
      <c r="A9" s="14" t="s">
        <v>7</v>
      </c>
      <c r="B9" s="15">
        <v>94100</v>
      </c>
      <c r="C9" s="207">
        <v>149162.28</v>
      </c>
      <c r="D9" s="208">
        <v>50600</v>
      </c>
      <c r="E9" s="15">
        <v>60400</v>
      </c>
      <c r="F9" s="16">
        <v>334000</v>
      </c>
      <c r="G9" s="15">
        <v>26500</v>
      </c>
      <c r="H9" s="21">
        <f aca="true" t="shared" si="0" ref="H9:H15">SUM(D9:G9)</f>
        <v>471500</v>
      </c>
    </row>
    <row r="10" spans="1:8" ht="15.75" customHeight="1">
      <c r="A10" s="14" t="s">
        <v>31</v>
      </c>
      <c r="B10" s="15">
        <v>240925</v>
      </c>
      <c r="C10" s="207">
        <v>441400</v>
      </c>
      <c r="D10" s="208">
        <v>141000</v>
      </c>
      <c r="E10" s="15">
        <v>156000</v>
      </c>
      <c r="F10" s="16">
        <v>113000</v>
      </c>
      <c r="G10" s="15">
        <v>109000</v>
      </c>
      <c r="H10" s="21">
        <f t="shared" si="0"/>
        <v>519000</v>
      </c>
    </row>
    <row r="11" spans="1:8" ht="18" customHeight="1">
      <c r="A11" s="14" t="s">
        <v>8</v>
      </c>
      <c r="B11" s="15">
        <v>111653.21299999999</v>
      </c>
      <c r="C11" s="207">
        <v>57591.84</v>
      </c>
      <c r="D11" s="208">
        <v>6539</v>
      </c>
      <c r="E11" s="15">
        <v>7552.5</v>
      </c>
      <c r="F11" s="16">
        <v>18923.49</v>
      </c>
      <c r="G11" s="15">
        <v>14473</v>
      </c>
      <c r="H11" s="21">
        <f t="shared" si="0"/>
        <v>47487.990000000005</v>
      </c>
    </row>
    <row r="12" spans="1:8" ht="15.75" customHeight="1">
      <c r="A12" s="209" t="s">
        <v>9</v>
      </c>
      <c r="B12" s="210">
        <v>90351.627</v>
      </c>
      <c r="C12" s="211">
        <v>57507.3</v>
      </c>
      <c r="D12" s="212">
        <v>6539</v>
      </c>
      <c r="E12" s="210">
        <v>7552.5</v>
      </c>
      <c r="F12" s="213">
        <v>10923.49</v>
      </c>
      <c r="G12" s="210">
        <v>14473</v>
      </c>
      <c r="H12" s="214">
        <f t="shared" si="0"/>
        <v>39487.99</v>
      </c>
    </row>
    <row r="13" spans="1:8" ht="15.75" customHeight="1">
      <c r="A13" s="209" t="s">
        <v>10</v>
      </c>
      <c r="B13" s="210">
        <v>21301.586</v>
      </c>
      <c r="C13" s="211">
        <v>84.54</v>
      </c>
      <c r="D13" s="215">
        <v>0</v>
      </c>
      <c r="E13" s="216" t="s">
        <v>29</v>
      </c>
      <c r="F13" s="217">
        <v>8000</v>
      </c>
      <c r="G13" s="216" t="s">
        <v>29</v>
      </c>
      <c r="H13" s="214">
        <f t="shared" si="0"/>
        <v>8000</v>
      </c>
    </row>
    <row r="14" spans="1:9" ht="15.75" customHeight="1">
      <c r="A14" s="14" t="s">
        <v>11</v>
      </c>
      <c r="B14" s="17" t="s">
        <v>29</v>
      </c>
      <c r="C14" s="207">
        <v>112000</v>
      </c>
      <c r="D14" s="218">
        <v>0</v>
      </c>
      <c r="E14" s="17" t="s">
        <v>29</v>
      </c>
      <c r="F14" s="16">
        <v>0</v>
      </c>
      <c r="G14" s="17" t="s">
        <v>29</v>
      </c>
      <c r="H14" s="166">
        <f t="shared" si="0"/>
        <v>0</v>
      </c>
      <c r="I14" s="18"/>
    </row>
    <row r="15" spans="1:26" ht="18" customHeight="1">
      <c r="A15" s="10" t="s">
        <v>12</v>
      </c>
      <c r="B15" s="19">
        <v>446678.213</v>
      </c>
      <c r="C15" s="219">
        <v>760154.12</v>
      </c>
      <c r="D15" s="220">
        <v>198139</v>
      </c>
      <c r="E15" s="19">
        <v>223952.5</v>
      </c>
      <c r="F15" s="20">
        <v>465923.49</v>
      </c>
      <c r="G15" s="19">
        <v>149973</v>
      </c>
      <c r="H15" s="21">
        <f t="shared" si="0"/>
        <v>1037987.99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8" ht="15" customHeight="1">
      <c r="A16" s="10" t="s">
        <v>13</v>
      </c>
      <c r="B16" s="15"/>
      <c r="C16" s="11"/>
      <c r="D16" s="221"/>
      <c r="E16" s="15"/>
      <c r="F16" s="22"/>
      <c r="G16" s="15"/>
      <c r="H16" s="21"/>
    </row>
    <row r="17" spans="1:8" ht="15" customHeight="1">
      <c r="A17" s="10" t="s">
        <v>14</v>
      </c>
      <c r="B17" s="15"/>
      <c r="C17" s="11"/>
      <c r="D17" s="221"/>
      <c r="E17" s="15"/>
      <c r="F17" s="22"/>
      <c r="G17" s="15"/>
      <c r="H17" s="21"/>
    </row>
    <row r="18" spans="1:8" ht="16.5" customHeight="1">
      <c r="A18" s="14" t="s">
        <v>15</v>
      </c>
      <c r="B18" s="15">
        <v>7275</v>
      </c>
      <c r="C18" s="222">
        <v>23381.08</v>
      </c>
      <c r="D18" s="223">
        <v>1200</v>
      </c>
      <c r="E18" s="17">
        <v>0</v>
      </c>
      <c r="F18" s="24">
        <v>6370</v>
      </c>
      <c r="G18" s="23">
        <v>28497.82</v>
      </c>
      <c r="H18" s="167">
        <f>SUM(D18:G18)</f>
        <v>36067.82</v>
      </c>
    </row>
    <row r="19" spans="1:8" ht="16.5" customHeight="1">
      <c r="A19" s="14" t="s">
        <v>16</v>
      </c>
      <c r="B19" s="15">
        <v>112931.68</v>
      </c>
      <c r="C19" s="222">
        <v>80545.8</v>
      </c>
      <c r="D19" s="223">
        <v>18000</v>
      </c>
      <c r="E19" s="17">
        <v>8264</v>
      </c>
      <c r="F19" s="24">
        <v>10570</v>
      </c>
      <c r="G19" s="23">
        <v>24662.9</v>
      </c>
      <c r="H19" s="167">
        <f>SUM(D19:G19)</f>
        <v>61496.9</v>
      </c>
    </row>
    <row r="20" spans="1:8" ht="16.5" customHeight="1">
      <c r="A20" s="14" t="s">
        <v>17</v>
      </c>
      <c r="B20" s="15">
        <v>23498</v>
      </c>
      <c r="C20" s="222">
        <v>2050</v>
      </c>
      <c r="D20" s="223">
        <v>0</v>
      </c>
      <c r="E20" s="17">
        <v>0</v>
      </c>
      <c r="F20" s="24">
        <v>0</v>
      </c>
      <c r="G20" s="23"/>
      <c r="H20" s="167">
        <f>SUM(D20:G20)</f>
        <v>0</v>
      </c>
    </row>
    <row r="21" spans="1:8" ht="16.5" customHeight="1">
      <c r="A21" s="14" t="s">
        <v>18</v>
      </c>
      <c r="B21" s="15">
        <v>7445.95</v>
      </c>
      <c r="C21" s="222">
        <v>702.7</v>
      </c>
      <c r="D21" s="223">
        <v>22.22</v>
      </c>
      <c r="E21" s="17">
        <v>7</v>
      </c>
      <c r="F21" s="24">
        <v>0</v>
      </c>
      <c r="G21" s="23" t="s">
        <v>29</v>
      </c>
      <c r="H21" s="167">
        <f>SUM(D21:G21)</f>
        <v>29.22</v>
      </c>
    </row>
    <row r="22" spans="1:8" ht="16.5" customHeight="1">
      <c r="A22" s="14" t="s">
        <v>153</v>
      </c>
      <c r="B22" s="17" t="s">
        <v>29</v>
      </c>
      <c r="C22" s="222" t="s">
        <v>29</v>
      </c>
      <c r="D22" s="223">
        <v>0</v>
      </c>
      <c r="E22" s="17">
        <v>0</v>
      </c>
      <c r="F22" s="17">
        <v>0</v>
      </c>
      <c r="G22" s="17">
        <v>607.9</v>
      </c>
      <c r="H22" s="167">
        <f>SUM(D22:G22)</f>
        <v>607.9</v>
      </c>
    </row>
    <row r="23" spans="1:8" s="5" customFormat="1" ht="18" customHeight="1">
      <c r="A23" s="25" t="s">
        <v>19</v>
      </c>
      <c r="B23" s="19">
        <f>SUM(B18:B22)</f>
        <v>151150.63</v>
      </c>
      <c r="C23" s="224">
        <v>106679.58</v>
      </c>
      <c r="D23" s="225">
        <v>19222.22</v>
      </c>
      <c r="E23" s="172">
        <v>8271</v>
      </c>
      <c r="F23" s="172">
        <v>16940</v>
      </c>
      <c r="G23" s="26">
        <v>53768.62</v>
      </c>
      <c r="H23" s="167">
        <f>SUM(H18:H22)</f>
        <v>98201.84</v>
      </c>
    </row>
    <row r="24" spans="1:8" ht="16.5" customHeight="1">
      <c r="A24" s="10" t="s">
        <v>20</v>
      </c>
      <c r="B24" s="15"/>
      <c r="C24" s="11"/>
      <c r="D24" s="221"/>
      <c r="E24" s="15"/>
      <c r="F24" s="22"/>
      <c r="G24" s="27"/>
      <c r="H24" s="21"/>
    </row>
    <row r="25" spans="1:8" ht="15" customHeight="1">
      <c r="A25" s="14" t="s">
        <v>21</v>
      </c>
      <c r="B25" s="164" t="s">
        <v>29</v>
      </c>
      <c r="C25" s="226" t="s">
        <v>29</v>
      </c>
      <c r="D25" s="227" t="s">
        <v>29</v>
      </c>
      <c r="E25" s="226" t="s">
        <v>29</v>
      </c>
      <c r="F25" s="17" t="s">
        <v>29</v>
      </c>
      <c r="G25" s="17" t="s">
        <v>29</v>
      </c>
      <c r="H25" s="167" t="s">
        <v>29</v>
      </c>
    </row>
    <row r="26" spans="1:8" ht="15" customHeight="1">
      <c r="A26" s="14" t="s">
        <v>22</v>
      </c>
      <c r="B26" s="164">
        <v>3188.01</v>
      </c>
      <c r="C26" s="226" t="s">
        <v>29</v>
      </c>
      <c r="D26" s="227" t="s">
        <v>29</v>
      </c>
      <c r="E26" s="226" t="s">
        <v>29</v>
      </c>
      <c r="F26" s="17" t="s">
        <v>29</v>
      </c>
      <c r="G26" s="17" t="s">
        <v>29</v>
      </c>
      <c r="H26" s="167" t="s">
        <v>29</v>
      </c>
    </row>
    <row r="27" spans="1:8" ht="16.5" customHeight="1">
      <c r="A27" s="14" t="s">
        <v>23</v>
      </c>
      <c r="B27" s="164" t="s">
        <v>29</v>
      </c>
      <c r="C27" s="226" t="s">
        <v>29</v>
      </c>
      <c r="D27" s="227" t="s">
        <v>29</v>
      </c>
      <c r="E27" s="226" t="s">
        <v>29</v>
      </c>
      <c r="F27" s="17" t="s">
        <v>29</v>
      </c>
      <c r="G27" s="17" t="s">
        <v>29</v>
      </c>
      <c r="H27" s="167" t="s">
        <v>29</v>
      </c>
    </row>
    <row r="28" spans="1:8" ht="16.5" customHeight="1">
      <c r="A28" s="14" t="s">
        <v>24</v>
      </c>
      <c r="B28" s="164" t="s">
        <v>29</v>
      </c>
      <c r="C28" s="226" t="s">
        <v>29</v>
      </c>
      <c r="D28" s="227" t="s">
        <v>29</v>
      </c>
      <c r="E28" s="226" t="s">
        <v>29</v>
      </c>
      <c r="F28" s="17" t="s">
        <v>29</v>
      </c>
      <c r="G28" s="17" t="s">
        <v>29</v>
      </c>
      <c r="H28" s="167" t="s">
        <v>29</v>
      </c>
    </row>
    <row r="29" spans="1:8" ht="16.5" customHeight="1">
      <c r="A29" s="14" t="s">
        <v>154</v>
      </c>
      <c r="B29" s="164" t="s">
        <v>29</v>
      </c>
      <c r="C29" s="226" t="s">
        <v>29</v>
      </c>
      <c r="D29" s="227" t="s">
        <v>29</v>
      </c>
      <c r="E29" s="226" t="s">
        <v>29</v>
      </c>
      <c r="F29" s="17" t="s">
        <v>29</v>
      </c>
      <c r="G29" s="17" t="s">
        <v>29</v>
      </c>
      <c r="H29" s="167" t="s">
        <v>29</v>
      </c>
    </row>
    <row r="30" spans="1:8" s="5" customFormat="1" ht="18" customHeight="1">
      <c r="A30" s="25" t="s">
        <v>25</v>
      </c>
      <c r="B30" s="19">
        <f>SUM(B25:B28)</f>
        <v>3188.01</v>
      </c>
      <c r="C30" s="228" t="s">
        <v>29</v>
      </c>
      <c r="D30" s="229" t="s">
        <v>29</v>
      </c>
      <c r="E30" s="228" t="s">
        <v>29</v>
      </c>
      <c r="F30" s="172" t="s">
        <v>29</v>
      </c>
      <c r="G30" s="172" t="s">
        <v>29</v>
      </c>
      <c r="H30" s="167" t="s">
        <v>29</v>
      </c>
    </row>
    <row r="31" spans="1:8" s="5" customFormat="1" ht="18" customHeight="1">
      <c r="A31" s="10" t="s">
        <v>26</v>
      </c>
      <c r="B31" s="28">
        <f>SUM(B30,B23)</f>
        <v>154338.64</v>
      </c>
      <c r="C31" s="219">
        <v>106679.58</v>
      </c>
      <c r="D31" s="230">
        <v>19222.22</v>
      </c>
      <c r="E31" s="28">
        <v>8271</v>
      </c>
      <c r="F31" s="28">
        <v>16940</v>
      </c>
      <c r="G31" s="29">
        <v>53768.62</v>
      </c>
      <c r="H31" s="28">
        <f>SUM(H23:H30)</f>
        <v>98201.84</v>
      </c>
    </row>
    <row r="32" spans="1:8" s="5" customFormat="1" ht="18" customHeight="1">
      <c r="A32" s="30" t="s">
        <v>27</v>
      </c>
      <c r="B32" s="28">
        <f>SUM(B31,B15)</f>
        <v>601016.853</v>
      </c>
      <c r="C32" s="231">
        <v>866833.7</v>
      </c>
      <c r="D32" s="230">
        <v>217361.22</v>
      </c>
      <c r="E32" s="28">
        <v>232223.5</v>
      </c>
      <c r="F32" s="28">
        <v>482863.49</v>
      </c>
      <c r="G32" s="28">
        <v>203741.62</v>
      </c>
      <c r="H32" s="28">
        <f>SUM(H23,H15)</f>
        <v>1136189.83</v>
      </c>
    </row>
    <row r="33" spans="1:8" s="53" customFormat="1" ht="15" customHeight="1">
      <c r="A33" s="55" t="s">
        <v>117</v>
      </c>
      <c r="H33" s="55" t="s">
        <v>115</v>
      </c>
    </row>
    <row r="34" spans="1:8" s="53" customFormat="1" ht="15" customHeight="1">
      <c r="A34" s="55"/>
      <c r="H34" s="55"/>
    </row>
    <row r="35" spans="1:7" ht="19.5">
      <c r="A35" s="5" t="s">
        <v>32</v>
      </c>
      <c r="C35" s="232"/>
      <c r="G35" s="177" t="s">
        <v>122</v>
      </c>
    </row>
    <row r="36" spans="1:8" ht="15.75" customHeight="1">
      <c r="A36" s="6"/>
      <c r="B36" s="205">
        <v>2000</v>
      </c>
      <c r="C36" s="233">
        <v>2001</v>
      </c>
      <c r="D36" s="243">
        <v>2002</v>
      </c>
      <c r="E36" s="244"/>
      <c r="F36" s="244"/>
      <c r="G36" s="245"/>
      <c r="H36"/>
    </row>
    <row r="37" spans="1:8" ht="15.75" customHeight="1">
      <c r="A37" s="8"/>
      <c r="B37" s="9"/>
      <c r="C37" s="9"/>
      <c r="D37" s="32" t="s">
        <v>1</v>
      </c>
      <c r="E37" s="33" t="s">
        <v>2</v>
      </c>
      <c r="F37" s="33" t="s">
        <v>3</v>
      </c>
      <c r="G37" s="33" t="s">
        <v>103</v>
      </c>
      <c r="H37"/>
    </row>
    <row r="38" spans="1:8" ht="15.75" customHeight="1">
      <c r="A38" s="34" t="s">
        <v>5</v>
      </c>
      <c r="B38" s="13"/>
      <c r="C38" s="11"/>
      <c r="D38" s="25"/>
      <c r="E38" s="35"/>
      <c r="F38" s="7"/>
      <c r="G38" s="35"/>
      <c r="H38"/>
    </row>
    <row r="39" spans="1:8" ht="15" customHeight="1">
      <c r="A39" s="36" t="s">
        <v>7</v>
      </c>
      <c r="B39" s="37">
        <v>658701.252</v>
      </c>
      <c r="C39" s="176">
        <v>706438.28</v>
      </c>
      <c r="D39" s="175">
        <v>757038.28</v>
      </c>
      <c r="E39" s="38">
        <v>757438.28</v>
      </c>
      <c r="F39" s="16">
        <v>783144.28</v>
      </c>
      <c r="G39" s="176">
        <v>1114644.28</v>
      </c>
      <c r="H39"/>
    </row>
    <row r="40" spans="1:8" ht="15" customHeight="1">
      <c r="A40" s="36" t="s">
        <v>82</v>
      </c>
      <c r="B40" s="40">
        <v>62000</v>
      </c>
      <c r="C40" s="176">
        <v>110000</v>
      </c>
      <c r="D40" s="40">
        <v>133000</v>
      </c>
      <c r="E40" s="40">
        <v>148000</v>
      </c>
      <c r="F40" s="16">
        <v>149000</v>
      </c>
      <c r="G40" s="37">
        <v>134000</v>
      </c>
      <c r="H40"/>
    </row>
    <row r="41" spans="1:8" ht="15" customHeight="1">
      <c r="A41" s="36" t="s">
        <v>8</v>
      </c>
      <c r="B41" s="37">
        <v>408846.82</v>
      </c>
      <c r="C41" s="176">
        <v>416032.671</v>
      </c>
      <c r="D41" s="175">
        <v>406733.67</v>
      </c>
      <c r="E41" s="38">
        <v>397622.36</v>
      </c>
      <c r="F41" s="16">
        <v>400628.14</v>
      </c>
      <c r="G41" s="176">
        <v>395660.232</v>
      </c>
      <c r="H41"/>
    </row>
    <row r="42" spans="1:8" ht="15" customHeight="1">
      <c r="A42" s="41" t="s">
        <v>9</v>
      </c>
      <c r="B42" s="37">
        <v>345339.86</v>
      </c>
      <c r="C42" s="176">
        <v>357278.261</v>
      </c>
      <c r="D42" s="175">
        <v>354761.14</v>
      </c>
      <c r="E42" s="37">
        <v>352659.14</v>
      </c>
      <c r="F42" s="37">
        <v>347669.44</v>
      </c>
      <c r="G42" s="169">
        <v>343705.94</v>
      </c>
      <c r="H42"/>
    </row>
    <row r="43" spans="1:8" ht="15" customHeight="1">
      <c r="A43" s="41" t="s">
        <v>10</v>
      </c>
      <c r="B43" s="37">
        <v>63506.96</v>
      </c>
      <c r="C43" s="176">
        <v>58754.41</v>
      </c>
      <c r="D43" s="175">
        <v>51972.53</v>
      </c>
      <c r="E43" s="37">
        <v>44963.22</v>
      </c>
      <c r="F43" s="37">
        <v>52958.7</v>
      </c>
      <c r="G43" s="37">
        <v>51954.292</v>
      </c>
      <c r="H43"/>
    </row>
    <row r="44" spans="1:8" ht="15" customHeight="1">
      <c r="A44" s="168" t="s">
        <v>116</v>
      </c>
      <c r="B44" s="37">
        <v>4076</v>
      </c>
      <c r="C44" s="234" t="s">
        <v>121</v>
      </c>
      <c r="D44" s="175">
        <v>112337.28</v>
      </c>
      <c r="E44" s="37">
        <v>112337.28</v>
      </c>
      <c r="F44" s="37">
        <v>112337.28</v>
      </c>
      <c r="G44" s="174">
        <v>112337.28</v>
      </c>
      <c r="H44"/>
    </row>
    <row r="45" spans="1:8" s="5" customFormat="1" ht="15" customHeight="1">
      <c r="A45" s="42" t="s">
        <v>12</v>
      </c>
      <c r="B45" s="43">
        <v>1133624.072</v>
      </c>
      <c r="C45" s="47">
        <v>1344808.233</v>
      </c>
      <c r="D45" s="47">
        <v>1409109.23</v>
      </c>
      <c r="E45" s="43">
        <v>1415397.92</v>
      </c>
      <c r="F45" s="43">
        <v>1445109.7</v>
      </c>
      <c r="G45" s="43">
        <v>1756641.7920000001</v>
      </c>
      <c r="H45" s="235"/>
    </row>
    <row r="46" spans="1:8" ht="15" customHeight="1">
      <c r="A46" s="44" t="s">
        <v>13</v>
      </c>
      <c r="B46" s="45"/>
      <c r="C46" s="176"/>
      <c r="D46" s="36"/>
      <c r="E46" s="45"/>
      <c r="F46" s="45"/>
      <c r="G46" s="36"/>
      <c r="H46"/>
    </row>
    <row r="47" spans="1:8" s="5" customFormat="1" ht="15" customHeight="1">
      <c r="A47" s="42" t="s">
        <v>78</v>
      </c>
      <c r="B47" s="46">
        <v>501202.117</v>
      </c>
      <c r="C47" s="47">
        <v>538094.62</v>
      </c>
      <c r="D47" s="47">
        <v>532670.344</v>
      </c>
      <c r="E47" s="43">
        <v>528164.996</v>
      </c>
      <c r="F47" s="20">
        <v>521713.662</v>
      </c>
      <c r="G47" s="43">
        <v>542597.6290000001</v>
      </c>
      <c r="H47" s="235"/>
    </row>
    <row r="48" spans="1:8" s="5" customFormat="1" ht="18" customHeight="1">
      <c r="A48" s="48" t="s">
        <v>27</v>
      </c>
      <c r="B48" s="49">
        <v>1634826.189</v>
      </c>
      <c r="C48" s="236">
        <v>1882902.8530000001</v>
      </c>
      <c r="D48" s="49">
        <v>1941779.5740000003</v>
      </c>
      <c r="E48" s="49">
        <v>1943562.9160000002</v>
      </c>
      <c r="F48" s="49">
        <v>1966823.362</v>
      </c>
      <c r="G48" s="49">
        <v>2299239.421</v>
      </c>
      <c r="H48" s="235"/>
    </row>
    <row r="49" spans="1:7" s="56" customFormat="1" ht="15" customHeight="1">
      <c r="A49" s="170" t="s">
        <v>118</v>
      </c>
      <c r="B49" s="141"/>
      <c r="E49" s="82"/>
      <c r="F49" s="142"/>
      <c r="G49" s="173" t="s">
        <v>115</v>
      </c>
    </row>
    <row r="50" spans="1:256" s="53" customFormat="1" ht="14.25" customHeight="1">
      <c r="A50" s="237" t="s">
        <v>155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 t="s">
        <v>119</v>
      </c>
      <c r="R50" s="171" t="s">
        <v>119</v>
      </c>
      <c r="S50" s="171" t="s">
        <v>119</v>
      </c>
      <c r="T50" s="171" t="s">
        <v>119</v>
      </c>
      <c r="U50" s="171" t="s">
        <v>119</v>
      </c>
      <c r="V50" s="171" t="s">
        <v>119</v>
      </c>
      <c r="W50" s="171" t="s">
        <v>119</v>
      </c>
      <c r="X50" s="171" t="s">
        <v>119</v>
      </c>
      <c r="Y50" s="171" t="s">
        <v>119</v>
      </c>
      <c r="Z50" s="171" t="s">
        <v>119</v>
      </c>
      <c r="AA50" s="171" t="s">
        <v>119</v>
      </c>
      <c r="AB50" s="171" t="s">
        <v>119</v>
      </c>
      <c r="AC50" s="171" t="s">
        <v>119</v>
      </c>
      <c r="AD50" s="171" t="s">
        <v>119</v>
      </c>
      <c r="AE50" s="171" t="s">
        <v>119</v>
      </c>
      <c r="AF50" s="171" t="s">
        <v>119</v>
      </c>
      <c r="AG50" s="171" t="s">
        <v>119</v>
      </c>
      <c r="AH50" s="171" t="s">
        <v>119</v>
      </c>
      <c r="AI50" s="171" t="s">
        <v>119</v>
      </c>
      <c r="AJ50" s="171" t="s">
        <v>119</v>
      </c>
      <c r="AK50" s="171" t="s">
        <v>119</v>
      </c>
      <c r="AL50" s="171" t="s">
        <v>119</v>
      </c>
      <c r="AM50" s="171" t="s">
        <v>119</v>
      </c>
      <c r="AN50" s="171" t="s">
        <v>119</v>
      </c>
      <c r="AO50" s="171" t="s">
        <v>119</v>
      </c>
      <c r="AP50" s="171" t="s">
        <v>119</v>
      </c>
      <c r="AQ50" s="171" t="s">
        <v>119</v>
      </c>
      <c r="AR50" s="171" t="s">
        <v>119</v>
      </c>
      <c r="AS50" s="171" t="s">
        <v>119</v>
      </c>
      <c r="AT50" s="171" t="s">
        <v>119</v>
      </c>
      <c r="AU50" s="171" t="s">
        <v>119</v>
      </c>
      <c r="AV50" s="171" t="s">
        <v>119</v>
      </c>
      <c r="AW50" s="171" t="s">
        <v>119</v>
      </c>
      <c r="AX50" s="171" t="s">
        <v>119</v>
      </c>
      <c r="AY50" s="171" t="s">
        <v>119</v>
      </c>
      <c r="AZ50" s="171" t="s">
        <v>119</v>
      </c>
      <c r="BA50" s="171" t="s">
        <v>119</v>
      </c>
      <c r="BB50" s="171" t="s">
        <v>119</v>
      </c>
      <c r="BC50" s="171" t="s">
        <v>119</v>
      </c>
      <c r="BD50" s="171" t="s">
        <v>119</v>
      </c>
      <c r="BE50" s="171" t="s">
        <v>119</v>
      </c>
      <c r="BF50" s="171" t="s">
        <v>119</v>
      </c>
      <c r="BG50" s="171" t="s">
        <v>119</v>
      </c>
      <c r="BH50" s="171" t="s">
        <v>119</v>
      </c>
      <c r="BI50" s="171" t="s">
        <v>119</v>
      </c>
      <c r="BJ50" s="171" t="s">
        <v>119</v>
      </c>
      <c r="BK50" s="171" t="s">
        <v>119</v>
      </c>
      <c r="BL50" s="171" t="s">
        <v>119</v>
      </c>
      <c r="BM50" s="171" t="s">
        <v>119</v>
      </c>
      <c r="BN50" s="171" t="s">
        <v>119</v>
      </c>
      <c r="BO50" s="171" t="s">
        <v>119</v>
      </c>
      <c r="BP50" s="171" t="s">
        <v>119</v>
      </c>
      <c r="BQ50" s="171" t="s">
        <v>119</v>
      </c>
      <c r="BR50" s="171" t="s">
        <v>119</v>
      </c>
      <c r="BS50" s="171" t="s">
        <v>119</v>
      </c>
      <c r="BT50" s="171" t="s">
        <v>119</v>
      </c>
      <c r="BU50" s="171" t="s">
        <v>119</v>
      </c>
      <c r="BV50" s="171" t="s">
        <v>119</v>
      </c>
      <c r="BW50" s="171" t="s">
        <v>119</v>
      </c>
      <c r="BX50" s="171" t="s">
        <v>119</v>
      </c>
      <c r="BY50" s="171" t="s">
        <v>119</v>
      </c>
      <c r="BZ50" s="171" t="s">
        <v>119</v>
      </c>
      <c r="CA50" s="171" t="s">
        <v>119</v>
      </c>
      <c r="CB50" s="171" t="s">
        <v>119</v>
      </c>
      <c r="CC50" s="171" t="s">
        <v>119</v>
      </c>
      <c r="CD50" s="171" t="s">
        <v>119</v>
      </c>
      <c r="CE50" s="171" t="s">
        <v>119</v>
      </c>
      <c r="CF50" s="171" t="s">
        <v>119</v>
      </c>
      <c r="CG50" s="171" t="s">
        <v>119</v>
      </c>
      <c r="CH50" s="171" t="s">
        <v>119</v>
      </c>
      <c r="CI50" s="171" t="s">
        <v>119</v>
      </c>
      <c r="CJ50" s="171" t="s">
        <v>119</v>
      </c>
      <c r="CK50" s="171" t="s">
        <v>119</v>
      </c>
      <c r="CL50" s="171" t="s">
        <v>119</v>
      </c>
      <c r="CM50" s="171" t="s">
        <v>119</v>
      </c>
      <c r="CN50" s="171" t="s">
        <v>119</v>
      </c>
      <c r="CO50" s="171" t="s">
        <v>119</v>
      </c>
      <c r="CP50" s="171" t="s">
        <v>119</v>
      </c>
      <c r="CQ50" s="171" t="s">
        <v>119</v>
      </c>
      <c r="CR50" s="171" t="s">
        <v>119</v>
      </c>
      <c r="CS50" s="171" t="s">
        <v>119</v>
      </c>
      <c r="CT50" s="171" t="s">
        <v>119</v>
      </c>
      <c r="CU50" s="171" t="s">
        <v>119</v>
      </c>
      <c r="CV50" s="171" t="s">
        <v>119</v>
      </c>
      <c r="CW50" s="171" t="s">
        <v>119</v>
      </c>
      <c r="CX50" s="171" t="s">
        <v>119</v>
      </c>
      <c r="CY50" s="171" t="s">
        <v>119</v>
      </c>
      <c r="CZ50" s="171" t="s">
        <v>119</v>
      </c>
      <c r="DA50" s="171" t="s">
        <v>119</v>
      </c>
      <c r="DB50" s="171" t="s">
        <v>119</v>
      </c>
      <c r="DC50" s="171" t="s">
        <v>119</v>
      </c>
      <c r="DD50" s="171" t="s">
        <v>119</v>
      </c>
      <c r="DE50" s="171" t="s">
        <v>119</v>
      </c>
      <c r="DF50" s="171" t="s">
        <v>119</v>
      </c>
      <c r="DG50" s="171" t="s">
        <v>119</v>
      </c>
      <c r="DH50" s="171" t="s">
        <v>119</v>
      </c>
      <c r="DI50" s="171" t="s">
        <v>119</v>
      </c>
      <c r="DJ50" s="171" t="s">
        <v>119</v>
      </c>
      <c r="DK50" s="171" t="s">
        <v>119</v>
      </c>
      <c r="DL50" s="171" t="s">
        <v>119</v>
      </c>
      <c r="DM50" s="171" t="s">
        <v>119</v>
      </c>
      <c r="DN50" s="171" t="s">
        <v>119</v>
      </c>
      <c r="DO50" s="171" t="s">
        <v>119</v>
      </c>
      <c r="DP50" s="171" t="s">
        <v>119</v>
      </c>
      <c r="DQ50" s="171" t="s">
        <v>119</v>
      </c>
      <c r="DR50" s="171" t="s">
        <v>119</v>
      </c>
      <c r="DS50" s="171" t="s">
        <v>119</v>
      </c>
      <c r="DT50" s="171" t="s">
        <v>119</v>
      </c>
      <c r="DU50" s="171" t="s">
        <v>119</v>
      </c>
      <c r="DV50" s="171" t="s">
        <v>119</v>
      </c>
      <c r="DW50" s="171" t="s">
        <v>119</v>
      </c>
      <c r="DX50" s="171" t="s">
        <v>119</v>
      </c>
      <c r="DY50" s="171" t="s">
        <v>119</v>
      </c>
      <c r="DZ50" s="171" t="s">
        <v>119</v>
      </c>
      <c r="EA50" s="171" t="s">
        <v>119</v>
      </c>
      <c r="EB50" s="171" t="s">
        <v>119</v>
      </c>
      <c r="EC50" s="171" t="s">
        <v>119</v>
      </c>
      <c r="ED50" s="171" t="s">
        <v>119</v>
      </c>
      <c r="EE50" s="171" t="s">
        <v>119</v>
      </c>
      <c r="EF50" s="171" t="s">
        <v>119</v>
      </c>
      <c r="EG50" s="171" t="s">
        <v>119</v>
      </c>
      <c r="EH50" s="171" t="s">
        <v>119</v>
      </c>
      <c r="EI50" s="171" t="s">
        <v>119</v>
      </c>
      <c r="EJ50" s="171" t="s">
        <v>119</v>
      </c>
      <c r="EK50" s="171" t="s">
        <v>119</v>
      </c>
      <c r="EL50" s="171" t="s">
        <v>119</v>
      </c>
      <c r="EM50" s="171" t="s">
        <v>119</v>
      </c>
      <c r="EN50" s="171" t="s">
        <v>119</v>
      </c>
      <c r="EO50" s="171" t="s">
        <v>119</v>
      </c>
      <c r="EP50" s="171" t="s">
        <v>119</v>
      </c>
      <c r="EQ50" s="171" t="s">
        <v>119</v>
      </c>
      <c r="ER50" s="171" t="s">
        <v>119</v>
      </c>
      <c r="ES50" s="171" t="s">
        <v>119</v>
      </c>
      <c r="ET50" s="171" t="s">
        <v>119</v>
      </c>
      <c r="EU50" s="171" t="s">
        <v>119</v>
      </c>
      <c r="EV50" s="171" t="s">
        <v>119</v>
      </c>
      <c r="EW50" s="171" t="s">
        <v>119</v>
      </c>
      <c r="EX50" s="171" t="s">
        <v>119</v>
      </c>
      <c r="EY50" s="171" t="s">
        <v>119</v>
      </c>
      <c r="EZ50" s="171" t="s">
        <v>119</v>
      </c>
      <c r="FA50" s="171" t="s">
        <v>119</v>
      </c>
      <c r="FB50" s="171" t="s">
        <v>119</v>
      </c>
      <c r="FC50" s="171" t="s">
        <v>119</v>
      </c>
      <c r="FD50" s="171" t="s">
        <v>119</v>
      </c>
      <c r="FE50" s="171" t="s">
        <v>119</v>
      </c>
      <c r="FF50" s="171" t="s">
        <v>119</v>
      </c>
      <c r="FG50" s="171" t="s">
        <v>119</v>
      </c>
      <c r="FH50" s="171" t="s">
        <v>119</v>
      </c>
      <c r="FI50" s="171" t="s">
        <v>119</v>
      </c>
      <c r="FJ50" s="171" t="s">
        <v>119</v>
      </c>
      <c r="FK50" s="171" t="s">
        <v>119</v>
      </c>
      <c r="FL50" s="171" t="s">
        <v>119</v>
      </c>
      <c r="FM50" s="171" t="s">
        <v>119</v>
      </c>
      <c r="FN50" s="171" t="s">
        <v>119</v>
      </c>
      <c r="FO50" s="171" t="s">
        <v>119</v>
      </c>
      <c r="FP50" s="171" t="s">
        <v>119</v>
      </c>
      <c r="FQ50" s="171" t="s">
        <v>119</v>
      </c>
      <c r="FR50" s="171" t="s">
        <v>119</v>
      </c>
      <c r="FS50" s="171" t="s">
        <v>119</v>
      </c>
      <c r="FT50" s="171" t="s">
        <v>119</v>
      </c>
      <c r="FU50" s="171" t="s">
        <v>119</v>
      </c>
      <c r="FV50" s="171" t="s">
        <v>119</v>
      </c>
      <c r="FW50" s="171" t="s">
        <v>119</v>
      </c>
      <c r="FX50" s="171" t="s">
        <v>119</v>
      </c>
      <c r="FY50" s="171" t="s">
        <v>119</v>
      </c>
      <c r="FZ50" s="171" t="s">
        <v>119</v>
      </c>
      <c r="GA50" s="171" t="s">
        <v>119</v>
      </c>
      <c r="GB50" s="171" t="s">
        <v>119</v>
      </c>
      <c r="GC50" s="171" t="s">
        <v>119</v>
      </c>
      <c r="GD50" s="171" t="s">
        <v>119</v>
      </c>
      <c r="GE50" s="171" t="s">
        <v>119</v>
      </c>
      <c r="GF50" s="171" t="s">
        <v>119</v>
      </c>
      <c r="GG50" s="171" t="s">
        <v>119</v>
      </c>
      <c r="GH50" s="171" t="s">
        <v>119</v>
      </c>
      <c r="GI50" s="171" t="s">
        <v>119</v>
      </c>
      <c r="GJ50" s="171" t="s">
        <v>119</v>
      </c>
      <c r="GK50" s="171" t="s">
        <v>119</v>
      </c>
      <c r="GL50" s="171" t="s">
        <v>119</v>
      </c>
      <c r="GM50" s="171" t="s">
        <v>119</v>
      </c>
      <c r="GN50" s="171" t="s">
        <v>119</v>
      </c>
      <c r="GO50" s="171" t="s">
        <v>119</v>
      </c>
      <c r="GP50" s="171" t="s">
        <v>119</v>
      </c>
      <c r="GQ50" s="171" t="s">
        <v>119</v>
      </c>
      <c r="GR50" s="171" t="s">
        <v>119</v>
      </c>
      <c r="GS50" s="171" t="s">
        <v>119</v>
      </c>
      <c r="GT50" s="171" t="s">
        <v>119</v>
      </c>
      <c r="GU50" s="171" t="s">
        <v>119</v>
      </c>
      <c r="GV50" s="171" t="s">
        <v>119</v>
      </c>
      <c r="GW50" s="171" t="s">
        <v>119</v>
      </c>
      <c r="GX50" s="171" t="s">
        <v>119</v>
      </c>
      <c r="GY50" s="171" t="s">
        <v>119</v>
      </c>
      <c r="GZ50" s="171" t="s">
        <v>119</v>
      </c>
      <c r="HA50" s="171" t="s">
        <v>119</v>
      </c>
      <c r="HB50" s="171" t="s">
        <v>119</v>
      </c>
      <c r="HC50" s="171" t="s">
        <v>119</v>
      </c>
      <c r="HD50" s="171" t="s">
        <v>119</v>
      </c>
      <c r="HE50" s="171" t="s">
        <v>119</v>
      </c>
      <c r="HF50" s="171" t="s">
        <v>119</v>
      </c>
      <c r="HG50" s="171" t="s">
        <v>119</v>
      </c>
      <c r="HH50" s="171" t="s">
        <v>119</v>
      </c>
      <c r="HI50" s="171" t="s">
        <v>119</v>
      </c>
      <c r="HJ50" s="171" t="s">
        <v>119</v>
      </c>
      <c r="HK50" s="171" t="s">
        <v>119</v>
      </c>
      <c r="HL50" s="171" t="s">
        <v>119</v>
      </c>
      <c r="HM50" s="171" t="s">
        <v>119</v>
      </c>
      <c r="HN50" s="171" t="s">
        <v>119</v>
      </c>
      <c r="HO50" s="171" t="s">
        <v>119</v>
      </c>
      <c r="HP50" s="171" t="s">
        <v>119</v>
      </c>
      <c r="HQ50" s="171" t="s">
        <v>119</v>
      </c>
      <c r="HR50" s="171" t="s">
        <v>119</v>
      </c>
      <c r="HS50" s="171" t="s">
        <v>119</v>
      </c>
      <c r="HT50" s="171" t="s">
        <v>119</v>
      </c>
      <c r="HU50" s="171" t="s">
        <v>119</v>
      </c>
      <c r="HV50" s="171" t="s">
        <v>119</v>
      </c>
      <c r="HW50" s="171" t="s">
        <v>119</v>
      </c>
      <c r="HX50" s="171" t="s">
        <v>119</v>
      </c>
      <c r="HY50" s="171" t="s">
        <v>119</v>
      </c>
      <c r="HZ50" s="171" t="s">
        <v>119</v>
      </c>
      <c r="IA50" s="171" t="s">
        <v>119</v>
      </c>
      <c r="IB50" s="171" t="s">
        <v>119</v>
      </c>
      <c r="IC50" s="171" t="s">
        <v>119</v>
      </c>
      <c r="ID50" s="171" t="s">
        <v>119</v>
      </c>
      <c r="IE50" s="171" t="s">
        <v>119</v>
      </c>
      <c r="IF50" s="171" t="s">
        <v>119</v>
      </c>
      <c r="IG50" s="171" t="s">
        <v>119</v>
      </c>
      <c r="IH50" s="171" t="s">
        <v>119</v>
      </c>
      <c r="II50" s="171" t="s">
        <v>119</v>
      </c>
      <c r="IJ50" s="171" t="s">
        <v>119</v>
      </c>
      <c r="IK50" s="171" t="s">
        <v>119</v>
      </c>
      <c r="IL50" s="171" t="s">
        <v>119</v>
      </c>
      <c r="IM50" s="171" t="s">
        <v>119</v>
      </c>
      <c r="IN50" s="171" t="s">
        <v>119</v>
      </c>
      <c r="IO50" s="171" t="s">
        <v>119</v>
      </c>
      <c r="IP50" s="171" t="s">
        <v>119</v>
      </c>
      <c r="IQ50" s="171" t="s">
        <v>119</v>
      </c>
      <c r="IR50" s="171" t="s">
        <v>119</v>
      </c>
      <c r="IS50" s="171" t="s">
        <v>119</v>
      </c>
      <c r="IT50" s="171" t="s">
        <v>119</v>
      </c>
      <c r="IU50" s="171" t="s">
        <v>119</v>
      </c>
      <c r="IV50" s="171" t="s">
        <v>119</v>
      </c>
    </row>
    <row r="51" spans="1:256" s="53" customFormat="1" ht="15" customHeight="1">
      <c r="A51" s="238" t="s">
        <v>156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 t="s">
        <v>120</v>
      </c>
      <c r="R51" s="171" t="s">
        <v>120</v>
      </c>
      <c r="S51" s="171" t="s">
        <v>120</v>
      </c>
      <c r="T51" s="171" t="s">
        <v>120</v>
      </c>
      <c r="U51" s="171" t="s">
        <v>120</v>
      </c>
      <c r="V51" s="171" t="s">
        <v>120</v>
      </c>
      <c r="W51" s="171" t="s">
        <v>120</v>
      </c>
      <c r="X51" s="171" t="s">
        <v>120</v>
      </c>
      <c r="Y51" s="171" t="s">
        <v>120</v>
      </c>
      <c r="Z51" s="171" t="s">
        <v>120</v>
      </c>
      <c r="AA51" s="171" t="s">
        <v>120</v>
      </c>
      <c r="AB51" s="171" t="s">
        <v>120</v>
      </c>
      <c r="AC51" s="171" t="s">
        <v>120</v>
      </c>
      <c r="AD51" s="171" t="s">
        <v>120</v>
      </c>
      <c r="AE51" s="171" t="s">
        <v>120</v>
      </c>
      <c r="AF51" s="171" t="s">
        <v>120</v>
      </c>
      <c r="AG51" s="171" t="s">
        <v>120</v>
      </c>
      <c r="AH51" s="171" t="s">
        <v>120</v>
      </c>
      <c r="AI51" s="171" t="s">
        <v>120</v>
      </c>
      <c r="AJ51" s="171" t="s">
        <v>120</v>
      </c>
      <c r="AK51" s="171" t="s">
        <v>120</v>
      </c>
      <c r="AL51" s="171" t="s">
        <v>120</v>
      </c>
      <c r="AM51" s="171" t="s">
        <v>120</v>
      </c>
      <c r="AN51" s="171" t="s">
        <v>120</v>
      </c>
      <c r="AO51" s="171" t="s">
        <v>120</v>
      </c>
      <c r="AP51" s="171" t="s">
        <v>120</v>
      </c>
      <c r="AQ51" s="171" t="s">
        <v>120</v>
      </c>
      <c r="AR51" s="171" t="s">
        <v>120</v>
      </c>
      <c r="AS51" s="171" t="s">
        <v>120</v>
      </c>
      <c r="AT51" s="171" t="s">
        <v>120</v>
      </c>
      <c r="AU51" s="171" t="s">
        <v>120</v>
      </c>
      <c r="AV51" s="171" t="s">
        <v>120</v>
      </c>
      <c r="AW51" s="171" t="s">
        <v>120</v>
      </c>
      <c r="AX51" s="171" t="s">
        <v>120</v>
      </c>
      <c r="AY51" s="171" t="s">
        <v>120</v>
      </c>
      <c r="AZ51" s="171" t="s">
        <v>120</v>
      </c>
      <c r="BA51" s="171" t="s">
        <v>120</v>
      </c>
      <c r="BB51" s="171" t="s">
        <v>120</v>
      </c>
      <c r="BC51" s="171" t="s">
        <v>120</v>
      </c>
      <c r="BD51" s="171" t="s">
        <v>120</v>
      </c>
      <c r="BE51" s="171" t="s">
        <v>120</v>
      </c>
      <c r="BF51" s="171" t="s">
        <v>120</v>
      </c>
      <c r="BG51" s="171" t="s">
        <v>120</v>
      </c>
      <c r="BH51" s="171" t="s">
        <v>120</v>
      </c>
      <c r="BI51" s="171" t="s">
        <v>120</v>
      </c>
      <c r="BJ51" s="171" t="s">
        <v>120</v>
      </c>
      <c r="BK51" s="171" t="s">
        <v>120</v>
      </c>
      <c r="BL51" s="171" t="s">
        <v>120</v>
      </c>
      <c r="BM51" s="171" t="s">
        <v>120</v>
      </c>
      <c r="BN51" s="171" t="s">
        <v>120</v>
      </c>
      <c r="BO51" s="171" t="s">
        <v>120</v>
      </c>
      <c r="BP51" s="171" t="s">
        <v>120</v>
      </c>
      <c r="BQ51" s="171" t="s">
        <v>120</v>
      </c>
      <c r="BR51" s="171" t="s">
        <v>120</v>
      </c>
      <c r="BS51" s="171" t="s">
        <v>120</v>
      </c>
      <c r="BT51" s="171" t="s">
        <v>120</v>
      </c>
      <c r="BU51" s="171" t="s">
        <v>120</v>
      </c>
      <c r="BV51" s="171" t="s">
        <v>120</v>
      </c>
      <c r="BW51" s="171" t="s">
        <v>120</v>
      </c>
      <c r="BX51" s="171" t="s">
        <v>120</v>
      </c>
      <c r="BY51" s="171" t="s">
        <v>120</v>
      </c>
      <c r="BZ51" s="171" t="s">
        <v>120</v>
      </c>
      <c r="CA51" s="171" t="s">
        <v>120</v>
      </c>
      <c r="CB51" s="171" t="s">
        <v>120</v>
      </c>
      <c r="CC51" s="171" t="s">
        <v>120</v>
      </c>
      <c r="CD51" s="171" t="s">
        <v>120</v>
      </c>
      <c r="CE51" s="171" t="s">
        <v>120</v>
      </c>
      <c r="CF51" s="171" t="s">
        <v>120</v>
      </c>
      <c r="CG51" s="171" t="s">
        <v>120</v>
      </c>
      <c r="CH51" s="171" t="s">
        <v>120</v>
      </c>
      <c r="CI51" s="171" t="s">
        <v>120</v>
      </c>
      <c r="CJ51" s="171" t="s">
        <v>120</v>
      </c>
      <c r="CK51" s="171" t="s">
        <v>120</v>
      </c>
      <c r="CL51" s="171" t="s">
        <v>120</v>
      </c>
      <c r="CM51" s="171" t="s">
        <v>120</v>
      </c>
      <c r="CN51" s="171" t="s">
        <v>120</v>
      </c>
      <c r="CO51" s="171" t="s">
        <v>120</v>
      </c>
      <c r="CP51" s="171" t="s">
        <v>120</v>
      </c>
      <c r="CQ51" s="171" t="s">
        <v>120</v>
      </c>
      <c r="CR51" s="171" t="s">
        <v>120</v>
      </c>
      <c r="CS51" s="171" t="s">
        <v>120</v>
      </c>
      <c r="CT51" s="171" t="s">
        <v>120</v>
      </c>
      <c r="CU51" s="171" t="s">
        <v>120</v>
      </c>
      <c r="CV51" s="171" t="s">
        <v>120</v>
      </c>
      <c r="CW51" s="171" t="s">
        <v>120</v>
      </c>
      <c r="CX51" s="171" t="s">
        <v>120</v>
      </c>
      <c r="CY51" s="171" t="s">
        <v>120</v>
      </c>
      <c r="CZ51" s="171" t="s">
        <v>120</v>
      </c>
      <c r="DA51" s="171" t="s">
        <v>120</v>
      </c>
      <c r="DB51" s="171" t="s">
        <v>120</v>
      </c>
      <c r="DC51" s="171" t="s">
        <v>120</v>
      </c>
      <c r="DD51" s="171" t="s">
        <v>120</v>
      </c>
      <c r="DE51" s="171" t="s">
        <v>120</v>
      </c>
      <c r="DF51" s="171" t="s">
        <v>120</v>
      </c>
      <c r="DG51" s="171" t="s">
        <v>120</v>
      </c>
      <c r="DH51" s="171" t="s">
        <v>120</v>
      </c>
      <c r="DI51" s="171" t="s">
        <v>120</v>
      </c>
      <c r="DJ51" s="171" t="s">
        <v>120</v>
      </c>
      <c r="DK51" s="171" t="s">
        <v>120</v>
      </c>
      <c r="DL51" s="171" t="s">
        <v>120</v>
      </c>
      <c r="DM51" s="171" t="s">
        <v>120</v>
      </c>
      <c r="DN51" s="171" t="s">
        <v>120</v>
      </c>
      <c r="DO51" s="171" t="s">
        <v>120</v>
      </c>
      <c r="DP51" s="171" t="s">
        <v>120</v>
      </c>
      <c r="DQ51" s="171" t="s">
        <v>120</v>
      </c>
      <c r="DR51" s="171" t="s">
        <v>120</v>
      </c>
      <c r="DS51" s="171" t="s">
        <v>120</v>
      </c>
      <c r="DT51" s="171" t="s">
        <v>120</v>
      </c>
      <c r="DU51" s="171" t="s">
        <v>120</v>
      </c>
      <c r="DV51" s="171" t="s">
        <v>120</v>
      </c>
      <c r="DW51" s="171" t="s">
        <v>120</v>
      </c>
      <c r="DX51" s="171" t="s">
        <v>120</v>
      </c>
      <c r="DY51" s="171" t="s">
        <v>120</v>
      </c>
      <c r="DZ51" s="171" t="s">
        <v>120</v>
      </c>
      <c r="EA51" s="171" t="s">
        <v>120</v>
      </c>
      <c r="EB51" s="171" t="s">
        <v>120</v>
      </c>
      <c r="EC51" s="171" t="s">
        <v>120</v>
      </c>
      <c r="ED51" s="171" t="s">
        <v>120</v>
      </c>
      <c r="EE51" s="171" t="s">
        <v>120</v>
      </c>
      <c r="EF51" s="171" t="s">
        <v>120</v>
      </c>
      <c r="EG51" s="171" t="s">
        <v>120</v>
      </c>
      <c r="EH51" s="171" t="s">
        <v>120</v>
      </c>
      <c r="EI51" s="171" t="s">
        <v>120</v>
      </c>
      <c r="EJ51" s="171" t="s">
        <v>120</v>
      </c>
      <c r="EK51" s="171" t="s">
        <v>120</v>
      </c>
      <c r="EL51" s="171" t="s">
        <v>120</v>
      </c>
      <c r="EM51" s="171" t="s">
        <v>120</v>
      </c>
      <c r="EN51" s="171" t="s">
        <v>120</v>
      </c>
      <c r="EO51" s="171" t="s">
        <v>120</v>
      </c>
      <c r="EP51" s="171" t="s">
        <v>120</v>
      </c>
      <c r="EQ51" s="171" t="s">
        <v>120</v>
      </c>
      <c r="ER51" s="171" t="s">
        <v>120</v>
      </c>
      <c r="ES51" s="171" t="s">
        <v>120</v>
      </c>
      <c r="ET51" s="171" t="s">
        <v>120</v>
      </c>
      <c r="EU51" s="171" t="s">
        <v>120</v>
      </c>
      <c r="EV51" s="171" t="s">
        <v>120</v>
      </c>
      <c r="EW51" s="171" t="s">
        <v>120</v>
      </c>
      <c r="EX51" s="171" t="s">
        <v>120</v>
      </c>
      <c r="EY51" s="171" t="s">
        <v>120</v>
      </c>
      <c r="EZ51" s="171" t="s">
        <v>120</v>
      </c>
      <c r="FA51" s="171" t="s">
        <v>120</v>
      </c>
      <c r="FB51" s="171" t="s">
        <v>120</v>
      </c>
      <c r="FC51" s="171" t="s">
        <v>120</v>
      </c>
      <c r="FD51" s="171" t="s">
        <v>120</v>
      </c>
      <c r="FE51" s="171" t="s">
        <v>120</v>
      </c>
      <c r="FF51" s="171" t="s">
        <v>120</v>
      </c>
      <c r="FG51" s="171" t="s">
        <v>120</v>
      </c>
      <c r="FH51" s="171" t="s">
        <v>120</v>
      </c>
      <c r="FI51" s="171" t="s">
        <v>120</v>
      </c>
      <c r="FJ51" s="171" t="s">
        <v>120</v>
      </c>
      <c r="FK51" s="171" t="s">
        <v>120</v>
      </c>
      <c r="FL51" s="171" t="s">
        <v>120</v>
      </c>
      <c r="FM51" s="171" t="s">
        <v>120</v>
      </c>
      <c r="FN51" s="171" t="s">
        <v>120</v>
      </c>
      <c r="FO51" s="171" t="s">
        <v>120</v>
      </c>
      <c r="FP51" s="171" t="s">
        <v>120</v>
      </c>
      <c r="FQ51" s="171" t="s">
        <v>120</v>
      </c>
      <c r="FR51" s="171" t="s">
        <v>120</v>
      </c>
      <c r="FS51" s="171" t="s">
        <v>120</v>
      </c>
      <c r="FT51" s="171" t="s">
        <v>120</v>
      </c>
      <c r="FU51" s="171" t="s">
        <v>120</v>
      </c>
      <c r="FV51" s="171" t="s">
        <v>120</v>
      </c>
      <c r="FW51" s="171" t="s">
        <v>120</v>
      </c>
      <c r="FX51" s="171" t="s">
        <v>120</v>
      </c>
      <c r="FY51" s="171" t="s">
        <v>120</v>
      </c>
      <c r="FZ51" s="171" t="s">
        <v>120</v>
      </c>
      <c r="GA51" s="171" t="s">
        <v>120</v>
      </c>
      <c r="GB51" s="171" t="s">
        <v>120</v>
      </c>
      <c r="GC51" s="171" t="s">
        <v>120</v>
      </c>
      <c r="GD51" s="171" t="s">
        <v>120</v>
      </c>
      <c r="GE51" s="171" t="s">
        <v>120</v>
      </c>
      <c r="GF51" s="171" t="s">
        <v>120</v>
      </c>
      <c r="GG51" s="171" t="s">
        <v>120</v>
      </c>
      <c r="GH51" s="171" t="s">
        <v>120</v>
      </c>
      <c r="GI51" s="171" t="s">
        <v>120</v>
      </c>
      <c r="GJ51" s="171" t="s">
        <v>120</v>
      </c>
      <c r="GK51" s="171" t="s">
        <v>120</v>
      </c>
      <c r="GL51" s="171" t="s">
        <v>120</v>
      </c>
      <c r="GM51" s="171" t="s">
        <v>120</v>
      </c>
      <c r="GN51" s="171" t="s">
        <v>120</v>
      </c>
      <c r="GO51" s="171" t="s">
        <v>120</v>
      </c>
      <c r="GP51" s="171" t="s">
        <v>120</v>
      </c>
      <c r="GQ51" s="171" t="s">
        <v>120</v>
      </c>
      <c r="GR51" s="171" t="s">
        <v>120</v>
      </c>
      <c r="GS51" s="171" t="s">
        <v>120</v>
      </c>
      <c r="GT51" s="171" t="s">
        <v>120</v>
      </c>
      <c r="GU51" s="171" t="s">
        <v>120</v>
      </c>
      <c r="GV51" s="171" t="s">
        <v>120</v>
      </c>
      <c r="GW51" s="171" t="s">
        <v>120</v>
      </c>
      <c r="GX51" s="171" t="s">
        <v>120</v>
      </c>
      <c r="GY51" s="171" t="s">
        <v>120</v>
      </c>
      <c r="GZ51" s="171" t="s">
        <v>120</v>
      </c>
      <c r="HA51" s="171" t="s">
        <v>120</v>
      </c>
      <c r="HB51" s="171" t="s">
        <v>120</v>
      </c>
      <c r="HC51" s="171" t="s">
        <v>120</v>
      </c>
      <c r="HD51" s="171" t="s">
        <v>120</v>
      </c>
      <c r="HE51" s="171" t="s">
        <v>120</v>
      </c>
      <c r="HF51" s="171" t="s">
        <v>120</v>
      </c>
      <c r="HG51" s="171" t="s">
        <v>120</v>
      </c>
      <c r="HH51" s="171" t="s">
        <v>120</v>
      </c>
      <c r="HI51" s="171" t="s">
        <v>120</v>
      </c>
      <c r="HJ51" s="171" t="s">
        <v>120</v>
      </c>
      <c r="HK51" s="171" t="s">
        <v>120</v>
      </c>
      <c r="HL51" s="171" t="s">
        <v>120</v>
      </c>
      <c r="HM51" s="171" t="s">
        <v>120</v>
      </c>
      <c r="HN51" s="171" t="s">
        <v>120</v>
      </c>
      <c r="HO51" s="171" t="s">
        <v>120</v>
      </c>
      <c r="HP51" s="171" t="s">
        <v>120</v>
      </c>
      <c r="HQ51" s="171" t="s">
        <v>120</v>
      </c>
      <c r="HR51" s="171" t="s">
        <v>120</v>
      </c>
      <c r="HS51" s="171" t="s">
        <v>120</v>
      </c>
      <c r="HT51" s="171" t="s">
        <v>120</v>
      </c>
      <c r="HU51" s="171" t="s">
        <v>120</v>
      </c>
      <c r="HV51" s="171" t="s">
        <v>120</v>
      </c>
      <c r="HW51" s="171" t="s">
        <v>120</v>
      </c>
      <c r="HX51" s="171" t="s">
        <v>120</v>
      </c>
      <c r="HY51" s="171" t="s">
        <v>120</v>
      </c>
      <c r="HZ51" s="171" t="s">
        <v>120</v>
      </c>
      <c r="IA51" s="171" t="s">
        <v>120</v>
      </c>
      <c r="IB51" s="171" t="s">
        <v>120</v>
      </c>
      <c r="IC51" s="171" t="s">
        <v>120</v>
      </c>
      <c r="ID51" s="171" t="s">
        <v>120</v>
      </c>
      <c r="IE51" s="171" t="s">
        <v>120</v>
      </c>
      <c r="IF51" s="171" t="s">
        <v>120</v>
      </c>
      <c r="IG51" s="171" t="s">
        <v>120</v>
      </c>
      <c r="IH51" s="171" t="s">
        <v>120</v>
      </c>
      <c r="II51" s="171" t="s">
        <v>120</v>
      </c>
      <c r="IJ51" s="171" t="s">
        <v>120</v>
      </c>
      <c r="IK51" s="171" t="s">
        <v>120</v>
      </c>
      <c r="IL51" s="171" t="s">
        <v>120</v>
      </c>
      <c r="IM51" s="171" t="s">
        <v>120</v>
      </c>
      <c r="IN51" s="171" t="s">
        <v>120</v>
      </c>
      <c r="IO51" s="171" t="s">
        <v>120</v>
      </c>
      <c r="IP51" s="171" t="s">
        <v>120</v>
      </c>
      <c r="IQ51" s="171" t="s">
        <v>120</v>
      </c>
      <c r="IR51" s="171" t="s">
        <v>120</v>
      </c>
      <c r="IS51" s="171" t="s">
        <v>120</v>
      </c>
      <c r="IT51" s="171" t="s">
        <v>120</v>
      </c>
      <c r="IU51" s="171" t="s">
        <v>120</v>
      </c>
      <c r="IV51" s="171" t="s">
        <v>120</v>
      </c>
    </row>
    <row r="52" spans="1:2" s="53" customFormat="1" ht="12.75" customHeight="1">
      <c r="A52" s="171"/>
      <c r="B52" s="171"/>
    </row>
    <row r="53" s="53" customFormat="1" ht="12.75" customHeight="1"/>
    <row r="54" spans="1:2" ht="19.5">
      <c r="A54" s="239"/>
      <c r="B54" s="246"/>
    </row>
    <row r="55" spans="1:2" ht="19.5">
      <c r="A55" s="55"/>
      <c r="B55" s="247"/>
    </row>
    <row r="56" ht="19.5">
      <c r="A56" s="55"/>
    </row>
  </sheetData>
  <mergeCells count="3">
    <mergeCell ref="D5:H5"/>
    <mergeCell ref="D36:G36"/>
    <mergeCell ref="B54:B55"/>
  </mergeCells>
  <printOptions/>
  <pageMargins left="0.75" right="0.28" top="0.37" bottom="0.31" header="0.25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35" sqref="C35"/>
    </sheetView>
  </sheetViews>
  <sheetFormatPr defaultColWidth="9.140625" defaultRowHeight="21.75"/>
  <cols>
    <col min="1" max="1" width="19.28125" style="1" customWidth="1"/>
    <col min="2" max="2" width="13.28125" style="1" customWidth="1"/>
    <col min="3" max="4" width="14.8515625" style="1" customWidth="1"/>
    <col min="5" max="5" width="14.140625" style="1" customWidth="1"/>
    <col min="6" max="6" width="14.57421875" style="1" customWidth="1"/>
    <col min="7" max="7" width="15.28125" style="1" customWidth="1"/>
    <col min="8" max="16384" width="9.140625" style="1" customWidth="1"/>
  </cols>
  <sheetData>
    <row r="1" spans="1:7" ht="26.25">
      <c r="A1" s="254" t="s">
        <v>33</v>
      </c>
      <c r="B1" s="254"/>
      <c r="C1" s="254"/>
      <c r="D1" s="254"/>
      <c r="E1" s="254"/>
      <c r="F1" s="254"/>
      <c r="G1" s="254"/>
    </row>
    <row r="2" spans="1:7" ht="19.5">
      <c r="A2" s="5" t="s">
        <v>85</v>
      </c>
      <c r="G2" s="177" t="s">
        <v>122</v>
      </c>
    </row>
    <row r="3" spans="1:7" ht="19.5">
      <c r="A3" s="7" t="s">
        <v>80</v>
      </c>
      <c r="B3" s="255">
        <v>2001</v>
      </c>
      <c r="C3" s="256"/>
      <c r="D3" s="255">
        <v>2002</v>
      </c>
      <c r="E3" s="256"/>
      <c r="F3" s="255" t="s">
        <v>46</v>
      </c>
      <c r="G3" s="256"/>
    </row>
    <row r="4" spans="1:7" ht="22.5" customHeight="1">
      <c r="A4" s="57" t="s">
        <v>81</v>
      </c>
      <c r="B4" s="59" t="s">
        <v>45</v>
      </c>
      <c r="C4" s="58" t="s">
        <v>28</v>
      </c>
      <c r="D4" s="59" t="s">
        <v>45</v>
      </c>
      <c r="E4" s="58" t="s">
        <v>28</v>
      </c>
      <c r="F4" s="59" t="s">
        <v>45</v>
      </c>
      <c r="G4" s="58" t="s">
        <v>28</v>
      </c>
    </row>
    <row r="5" spans="1:7" ht="21" customHeight="1">
      <c r="A5" s="11" t="s">
        <v>35</v>
      </c>
      <c r="B5" s="62">
        <v>916472.695</v>
      </c>
      <c r="C5" s="62">
        <v>618176</v>
      </c>
      <c r="D5" s="62">
        <f>+'[1]year 2002'!$E$9+'[1]year 2002'!$I$9+'[1]year 2002'!$M$9+'[1]year 2002'!$Q$9</f>
        <v>1177212.2383825101</v>
      </c>
      <c r="E5" s="62">
        <v>724676</v>
      </c>
      <c r="F5" s="39">
        <f>+((D5/B5)-1)*100</f>
        <v>28.450334069419302</v>
      </c>
      <c r="G5" s="39">
        <f>+((E5/C5)-1)*100</f>
        <v>17.228103323325406</v>
      </c>
    </row>
    <row r="6" spans="1:7" ht="19.5">
      <c r="A6" s="11" t="s">
        <v>36</v>
      </c>
      <c r="B6" s="15">
        <v>140382.85700000002</v>
      </c>
      <c r="C6" s="15">
        <v>414448.149</v>
      </c>
      <c r="D6" s="15">
        <f>+'[1]year 2002'!$E$10+'[1]year 2002'!$I$10+'[1]year 2002'!$M$10+'[1]year 2002'!$Q$10</f>
        <v>113549.12700000001</v>
      </c>
      <c r="E6" s="15">
        <v>394075.683</v>
      </c>
      <c r="F6" s="39">
        <f aca="true" t="shared" si="0" ref="F6:G14">+((D6/B6)-1)*100</f>
        <v>-19.114677228716047</v>
      </c>
      <c r="G6" s="39">
        <f t="shared" si="0"/>
        <v>-4.915564479936895</v>
      </c>
    </row>
    <row r="7" spans="1:7" ht="19.5">
      <c r="A7" s="11" t="s">
        <v>37</v>
      </c>
      <c r="B7" s="60">
        <v>123871.039</v>
      </c>
      <c r="C7" s="15">
        <v>357278.261</v>
      </c>
      <c r="D7" s="60">
        <f>+'[1]year 2002'!$E$11+'[1]year 2002'!$I$11+'[1]year 2002'!$M$11+'[1]year 2002'!$Q$11</f>
        <v>104596.79500000001</v>
      </c>
      <c r="E7" s="15">
        <v>343705.939</v>
      </c>
      <c r="F7" s="39">
        <f t="shared" si="0"/>
        <v>-15.559927611489554</v>
      </c>
      <c r="G7" s="39">
        <f t="shared" si="0"/>
        <v>-3.7988099141581966</v>
      </c>
    </row>
    <row r="8" spans="1:7" ht="19.5">
      <c r="A8" s="11" t="s">
        <v>38</v>
      </c>
      <c r="B8" s="60">
        <v>16511.818</v>
      </c>
      <c r="C8" s="15">
        <v>57169.888</v>
      </c>
      <c r="D8" s="60">
        <f>+'[1]year 2002'!$E$12+'[1]year 2002'!$I$12+'[1]year 2002'!$M$12+'[1]year 2002'!$Q$12</f>
        <v>8952.332</v>
      </c>
      <c r="E8" s="15">
        <v>50369.744</v>
      </c>
      <c r="F8" s="39">
        <f t="shared" si="0"/>
        <v>-45.78227545870478</v>
      </c>
      <c r="G8" s="39">
        <f t="shared" si="0"/>
        <v>-11.894625366416667</v>
      </c>
    </row>
    <row r="9" spans="1:7" ht="19.5">
      <c r="A9" s="11" t="s">
        <v>30</v>
      </c>
      <c r="B9" s="60">
        <v>350836.788</v>
      </c>
      <c r="C9" s="15">
        <v>110000</v>
      </c>
      <c r="D9" s="60">
        <f>+'[1]year 2002'!$E$13+'[1]year 2002'!$I$13+'[1]year 2002'!$M$13+'[1]year 2002'!$Q$13</f>
        <v>700850.44907402</v>
      </c>
      <c r="E9" s="15">
        <v>134000</v>
      </c>
      <c r="F9" s="39">
        <f t="shared" si="0"/>
        <v>99.7653818088256</v>
      </c>
      <c r="G9" s="39">
        <f t="shared" si="0"/>
        <v>21.818181818181827</v>
      </c>
    </row>
    <row r="10" spans="1:7" ht="19.5">
      <c r="A10" s="11" t="s">
        <v>39</v>
      </c>
      <c r="B10" s="60">
        <v>93233.247</v>
      </c>
      <c r="C10" s="15">
        <v>112337.282</v>
      </c>
      <c r="D10" s="60">
        <f>+'[1]year 2002'!$E$14+'[1]year 2002'!$I$14+'[1]year 2002'!$M$14+'[1]year 2002'!$Q$14</f>
        <v>63346.591862780006</v>
      </c>
      <c r="E10" s="15">
        <v>112337.282</v>
      </c>
      <c r="F10" s="39">
        <f t="shared" si="0"/>
        <v>-32.055791360800725</v>
      </c>
      <c r="G10" s="39">
        <f t="shared" si="0"/>
        <v>0</v>
      </c>
    </row>
    <row r="11" spans="1:7" ht="19.5">
      <c r="A11" s="11" t="s">
        <v>40</v>
      </c>
      <c r="B11" s="60">
        <v>91293.744</v>
      </c>
      <c r="C11" s="15">
        <v>251720.297</v>
      </c>
      <c r="D11" s="60">
        <f>+'[1]year 2002'!$E$15+'[1]year 2002'!$I$15+'[1]year 2002'!$M$15+'[1]year 2002'!$Q$15</f>
        <v>90081.71322742</v>
      </c>
      <c r="E11" s="15">
        <v>280341.9</v>
      </c>
      <c r="F11" s="39">
        <f t="shared" si="0"/>
        <v>-1.327616460312997</v>
      </c>
      <c r="G11" s="159">
        <f t="shared" si="0"/>
        <v>11.37039934447559</v>
      </c>
    </row>
    <row r="12" spans="1:7" s="5" customFormat="1" ht="18.75">
      <c r="A12" s="63" t="s">
        <v>41</v>
      </c>
      <c r="B12" s="64">
        <v>1592219.3309999998</v>
      </c>
      <c r="C12" s="64">
        <v>1506681.728</v>
      </c>
      <c r="D12" s="64">
        <f>SUM(D5:D11)-D6</f>
        <v>2145040.1195467305</v>
      </c>
      <c r="E12" s="64">
        <v>1645430.865</v>
      </c>
      <c r="F12" s="160">
        <f t="shared" si="0"/>
        <v>34.72014048463596</v>
      </c>
      <c r="G12" s="161">
        <f t="shared" si="0"/>
        <v>9.208921461082454</v>
      </c>
    </row>
    <row r="13" spans="1:7" ht="19.5">
      <c r="A13" s="11" t="s">
        <v>42</v>
      </c>
      <c r="B13" s="61">
        <f>B12/12</f>
        <v>132684.94424999997</v>
      </c>
      <c r="C13" s="143"/>
      <c r="D13" s="61">
        <f>+D12/12</f>
        <v>178753.3432955609</v>
      </c>
      <c r="E13" s="143"/>
      <c r="F13" s="39">
        <f t="shared" si="0"/>
        <v>34.720140484635984</v>
      </c>
      <c r="G13" s="162"/>
    </row>
    <row r="14" spans="1:7" ht="19.5">
      <c r="A14" s="11" t="s">
        <v>43</v>
      </c>
      <c r="B14" s="61">
        <f>B12/B15</f>
        <v>6472.436304878048</v>
      </c>
      <c r="C14" s="143"/>
      <c r="D14" s="61">
        <f>+D12/D15</f>
        <v>8755.265794068288</v>
      </c>
      <c r="E14" s="143"/>
      <c r="F14" s="39">
        <f t="shared" si="0"/>
        <v>35.270018609063044</v>
      </c>
      <c r="G14" s="162"/>
    </row>
    <row r="15" spans="1:7" ht="19.5">
      <c r="A15" s="11" t="s">
        <v>44</v>
      </c>
      <c r="B15" s="65">
        <v>246</v>
      </c>
      <c r="C15" s="143"/>
      <c r="D15" s="65">
        <v>245</v>
      </c>
      <c r="E15" s="143"/>
      <c r="F15" s="143"/>
      <c r="G15" s="145"/>
    </row>
    <row r="16" spans="1:7" ht="19.5">
      <c r="A16" s="66" t="s">
        <v>47</v>
      </c>
      <c r="B16" s="67">
        <v>44588</v>
      </c>
      <c r="C16" s="144"/>
      <c r="D16" s="67">
        <v>57449</v>
      </c>
      <c r="E16" s="144"/>
      <c r="F16" s="144"/>
      <c r="G16" s="146"/>
    </row>
    <row r="17" spans="1:7" ht="19.5">
      <c r="A17" s="11" t="s">
        <v>42</v>
      </c>
      <c r="B17" s="68">
        <f>B16/12</f>
        <v>3715.6666666666665</v>
      </c>
      <c r="C17" s="143"/>
      <c r="D17" s="68">
        <f>+D16/12</f>
        <v>4787.416666666667</v>
      </c>
      <c r="E17" s="143"/>
      <c r="F17" s="39">
        <f>+((D17/B17)-1)*100</f>
        <v>28.844083609939908</v>
      </c>
      <c r="G17" s="145"/>
    </row>
    <row r="18" spans="1:7" ht="19.5">
      <c r="A18" s="11" t="s">
        <v>43</v>
      </c>
      <c r="B18" s="68">
        <f>B16/B15</f>
        <v>181.2520325203252</v>
      </c>
      <c r="C18" s="143"/>
      <c r="D18" s="68">
        <f>+D16/D15</f>
        <v>234.4857142857143</v>
      </c>
      <c r="E18" s="143"/>
      <c r="F18" s="39">
        <f>+((D18/B18)-1)*100</f>
        <v>29.36997782875599</v>
      </c>
      <c r="G18" s="145"/>
    </row>
    <row r="19" spans="1:7" ht="19.5">
      <c r="A19" s="66" t="s">
        <v>98</v>
      </c>
      <c r="B19" s="69">
        <v>39</v>
      </c>
      <c r="C19" s="144"/>
      <c r="D19" s="69">
        <v>44</v>
      </c>
      <c r="E19" s="144"/>
      <c r="F19" s="144"/>
      <c r="G19" s="146"/>
    </row>
    <row r="20" s="53" customFormat="1" ht="15.75" customHeight="1">
      <c r="A20" s="55" t="s">
        <v>113</v>
      </c>
    </row>
    <row r="21" s="53" customFormat="1" ht="15.75" customHeight="1">
      <c r="A21" s="55" t="s">
        <v>114</v>
      </c>
    </row>
    <row r="22" ht="19.5">
      <c r="A22" s="5" t="s">
        <v>99</v>
      </c>
    </row>
    <row r="23" spans="1:7" ht="19.5">
      <c r="A23" s="70"/>
      <c r="B23" s="71"/>
      <c r="C23" s="72" t="s">
        <v>131</v>
      </c>
      <c r="D23" s="70" t="s">
        <v>127</v>
      </c>
      <c r="E23" s="70" t="s">
        <v>130</v>
      </c>
      <c r="F23" s="72" t="s">
        <v>128</v>
      </c>
      <c r="G23" s="72" t="s">
        <v>129</v>
      </c>
    </row>
    <row r="24" spans="1:7" ht="19.5">
      <c r="A24" s="252" t="s">
        <v>48</v>
      </c>
      <c r="B24" s="253"/>
      <c r="C24" s="75">
        <v>133.37</v>
      </c>
      <c r="D24" s="73">
        <v>130.41</v>
      </c>
      <c r="E24" s="73">
        <v>134.08</v>
      </c>
      <c r="F24" s="74">
        <v>142.79</v>
      </c>
      <c r="G24" s="75">
        <v>146.95</v>
      </c>
    </row>
    <row r="25" spans="1:7" ht="19.5">
      <c r="A25" s="248" t="s">
        <v>49</v>
      </c>
      <c r="B25" s="249"/>
      <c r="C25" s="74">
        <v>108.59</v>
      </c>
      <c r="D25" s="73">
        <v>104.86</v>
      </c>
      <c r="E25" s="73">
        <v>105.91</v>
      </c>
      <c r="F25" s="74">
        <v>111.48</v>
      </c>
      <c r="G25" s="74">
        <v>112.83</v>
      </c>
    </row>
    <row r="26" spans="1:7" ht="19.5">
      <c r="A26" s="250" t="s">
        <v>50</v>
      </c>
      <c r="B26" s="251"/>
      <c r="C26" s="77">
        <v>108.78</v>
      </c>
      <c r="D26" s="76">
        <v>104.72</v>
      </c>
      <c r="E26" s="76">
        <v>106.08</v>
      </c>
      <c r="F26" s="77">
        <v>111.4</v>
      </c>
      <c r="G26" s="77">
        <v>113.17</v>
      </c>
    </row>
    <row r="27" ht="19.5">
      <c r="A27" s="5" t="s">
        <v>100</v>
      </c>
    </row>
    <row r="28" spans="1:7" ht="19.5">
      <c r="A28" s="78" t="s">
        <v>57</v>
      </c>
      <c r="B28" s="79"/>
      <c r="C28" s="72" t="str">
        <f>C23</f>
        <v>Dec 28, 2001</v>
      </c>
      <c r="D28" s="72" t="str">
        <f>D23</f>
        <v>Q1,2002</v>
      </c>
      <c r="E28" s="72" t="str">
        <f>E23</f>
        <v>Q2, 2002</v>
      </c>
      <c r="F28" s="72" t="str">
        <f>F23</f>
        <v>Q3, 2002</v>
      </c>
      <c r="G28" s="72" t="str">
        <f>G23</f>
        <v>Q4, 2002</v>
      </c>
    </row>
    <row r="29" spans="1:7" ht="19.5">
      <c r="A29" s="252" t="s">
        <v>51</v>
      </c>
      <c r="B29" s="253"/>
      <c r="C29" s="75">
        <v>2.49</v>
      </c>
      <c r="D29" s="74">
        <v>2.17</v>
      </c>
      <c r="E29" s="73">
        <v>2.15</v>
      </c>
      <c r="F29" s="74">
        <v>1.99</v>
      </c>
      <c r="G29" s="75">
        <v>1.77</v>
      </c>
    </row>
    <row r="30" spans="1:7" ht="19.5">
      <c r="A30" s="248" t="s">
        <v>52</v>
      </c>
      <c r="B30" s="249"/>
      <c r="C30" s="74">
        <v>2.68</v>
      </c>
      <c r="D30" s="74">
        <v>2.58</v>
      </c>
      <c r="E30" s="73">
        <v>2.34</v>
      </c>
      <c r="F30" s="74">
        <v>2.13</v>
      </c>
      <c r="G30" s="74">
        <v>1.89</v>
      </c>
    </row>
    <row r="31" spans="1:7" ht="19.5">
      <c r="A31" s="248" t="s">
        <v>53</v>
      </c>
      <c r="B31" s="249"/>
      <c r="C31" s="74">
        <v>2.79</v>
      </c>
      <c r="D31" s="74">
        <v>2.92</v>
      </c>
      <c r="E31" s="73">
        <v>2.67</v>
      </c>
      <c r="F31" s="74">
        <v>2.25</v>
      </c>
      <c r="G31" s="74">
        <v>2.02</v>
      </c>
    </row>
    <row r="32" spans="1:7" ht="19.5">
      <c r="A32" s="248" t="s">
        <v>54</v>
      </c>
      <c r="B32" s="249"/>
      <c r="C32" s="80">
        <v>3.37</v>
      </c>
      <c r="D32" s="74">
        <v>4.1</v>
      </c>
      <c r="E32" s="73">
        <v>3.59</v>
      </c>
      <c r="F32" s="74">
        <v>2.85</v>
      </c>
      <c r="G32" s="80">
        <v>2.41</v>
      </c>
    </row>
    <row r="33" spans="1:7" ht="19.5">
      <c r="A33" s="248" t="s">
        <v>55</v>
      </c>
      <c r="B33" s="249"/>
      <c r="C33" s="80">
        <v>3.97</v>
      </c>
      <c r="D33" s="74">
        <v>4.93</v>
      </c>
      <c r="E33" s="73">
        <v>4.59</v>
      </c>
      <c r="F33" s="74">
        <v>3.46</v>
      </c>
      <c r="G33" s="80">
        <v>3.1</v>
      </c>
    </row>
    <row r="34" spans="1:7" ht="19.5">
      <c r="A34" s="250" t="s">
        <v>56</v>
      </c>
      <c r="B34" s="251"/>
      <c r="C34" s="81">
        <v>4.84</v>
      </c>
      <c r="D34" s="81">
        <v>5.96</v>
      </c>
      <c r="E34" s="76">
        <v>5.35</v>
      </c>
      <c r="F34" s="77">
        <v>4.03</v>
      </c>
      <c r="G34" s="81">
        <v>3.64</v>
      </c>
    </row>
    <row r="35" s="53" customFormat="1" ht="15.75" customHeight="1">
      <c r="A35" s="55" t="s">
        <v>101</v>
      </c>
    </row>
    <row r="36" s="53" customFormat="1" ht="15" customHeight="1">
      <c r="A36" s="55" t="s">
        <v>102</v>
      </c>
    </row>
  </sheetData>
  <mergeCells count="13">
    <mergeCell ref="A1:G1"/>
    <mergeCell ref="A24:B24"/>
    <mergeCell ref="A25:B25"/>
    <mergeCell ref="A26:B26"/>
    <mergeCell ref="B3:C3"/>
    <mergeCell ref="F3:G3"/>
    <mergeCell ref="D3:E3"/>
    <mergeCell ref="A33:B33"/>
    <mergeCell ref="A34:B34"/>
    <mergeCell ref="A29:B29"/>
    <mergeCell ref="A30:B30"/>
    <mergeCell ref="A31:B31"/>
    <mergeCell ref="A32:B32"/>
  </mergeCells>
  <printOptions horizontalCentered="1"/>
  <pageMargins left="0.28" right="0.2755905511811024" top="0.4724409448818898" bottom="0.7480314960629921" header="0.5118110236220472" footer="0.3937007874015748"/>
  <pageSetup horizontalDpi="600" verticalDpi="600" orientation="portrait" paperSize="9" scale="95" r:id="rId1"/>
  <headerFooter alignWithMargins="0">
    <oddFooter>&amp;L&amp;"Cordia New,Italic"&amp;12The Thai Bond Dealing Centre&amp;R&amp;"Cordia New,Italic"&amp;12 2001 Statistical Highlights, 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8">
      <selection activeCell="J28" sqref="J28"/>
    </sheetView>
  </sheetViews>
  <sheetFormatPr defaultColWidth="9.140625" defaultRowHeight="21.75"/>
  <cols>
    <col min="1" max="1" width="3.28125" style="1" customWidth="1"/>
    <col min="2" max="2" width="8.140625" style="1" customWidth="1"/>
    <col min="3" max="3" width="9.28125" style="1" bestFit="1" customWidth="1"/>
    <col min="4" max="4" width="7.7109375" style="1" customWidth="1"/>
    <col min="5" max="5" width="9.140625" style="1" customWidth="1"/>
    <col min="6" max="6" width="2.8515625" style="1" customWidth="1"/>
    <col min="7" max="7" width="12.00390625" style="1" customWidth="1"/>
    <col min="8" max="10" width="11.7109375" style="1" customWidth="1"/>
    <col min="11" max="11" width="9.140625" style="1" customWidth="1"/>
    <col min="12" max="12" width="5.57421875" style="1" customWidth="1"/>
    <col min="13" max="13" width="13.28125" style="1" customWidth="1"/>
    <col min="14" max="16384" width="9.140625" style="1" customWidth="1"/>
  </cols>
  <sheetData>
    <row r="1" s="128" customFormat="1" ht="33" customHeight="1">
      <c r="A1" s="127" t="s">
        <v>124</v>
      </c>
    </row>
    <row r="2" spans="1:15" ht="18" customHeight="1">
      <c r="A2" s="83"/>
      <c r="B2" s="265" t="s">
        <v>58</v>
      </c>
      <c r="C2" s="84" t="s">
        <v>88</v>
      </c>
      <c r="D2" s="84" t="s">
        <v>86</v>
      </c>
      <c r="E2" s="85" t="s">
        <v>59</v>
      </c>
      <c r="F2" s="86"/>
      <c r="G2" s="182" t="s">
        <v>60</v>
      </c>
      <c r="H2" s="257" t="s">
        <v>90</v>
      </c>
      <c r="I2" s="258"/>
      <c r="J2" s="257"/>
      <c r="K2" s="83" t="s">
        <v>34</v>
      </c>
      <c r="L2" s="86"/>
      <c r="M2" s="204" t="s">
        <v>87</v>
      </c>
      <c r="O2" s="87"/>
    </row>
    <row r="3" spans="1:13" ht="18" customHeight="1">
      <c r="A3" s="88" t="s">
        <v>62</v>
      </c>
      <c r="B3" s="201"/>
      <c r="C3" s="89"/>
      <c r="D3" s="89" t="s">
        <v>63</v>
      </c>
      <c r="E3" s="90" t="s">
        <v>64</v>
      </c>
      <c r="F3" s="91"/>
      <c r="G3" s="183" t="s">
        <v>65</v>
      </c>
      <c r="H3" s="109" t="s">
        <v>92</v>
      </c>
      <c r="I3" s="110" t="s">
        <v>93</v>
      </c>
      <c r="J3" s="186" t="s">
        <v>61</v>
      </c>
      <c r="K3" s="92" t="s">
        <v>123</v>
      </c>
      <c r="L3" s="91"/>
      <c r="M3" s="266"/>
    </row>
    <row r="4" spans="1:15" ht="18" customHeight="1">
      <c r="A4" s="93" t="s">
        <v>66</v>
      </c>
      <c r="B4" s="94" t="s">
        <v>68</v>
      </c>
      <c r="C4" s="197" t="s">
        <v>69</v>
      </c>
      <c r="D4" s="192">
        <v>8.5</v>
      </c>
      <c r="E4" s="95">
        <v>39790</v>
      </c>
      <c r="F4" s="96"/>
      <c r="G4" s="184">
        <v>5.94</v>
      </c>
      <c r="H4" s="195">
        <v>5.515</v>
      </c>
      <c r="I4" s="117">
        <v>2.65</v>
      </c>
      <c r="J4" s="97">
        <v>3.911015</v>
      </c>
      <c r="K4" s="267">
        <v>153297.237</v>
      </c>
      <c r="L4" s="268"/>
      <c r="M4" s="100">
        <v>7.72</v>
      </c>
      <c r="O4" s="101"/>
    </row>
    <row r="5" spans="1:13" ht="18" customHeight="1">
      <c r="A5" s="93" t="s">
        <v>67</v>
      </c>
      <c r="B5" s="94" t="s">
        <v>104</v>
      </c>
      <c r="C5" s="198" t="s">
        <v>69</v>
      </c>
      <c r="D5" s="193">
        <v>4.8</v>
      </c>
      <c r="E5" s="95">
        <v>40277</v>
      </c>
      <c r="F5" s="96"/>
      <c r="G5" s="184">
        <v>7.28</v>
      </c>
      <c r="H5" s="195">
        <v>5.64</v>
      </c>
      <c r="I5" s="117">
        <v>3.21</v>
      </c>
      <c r="J5" s="97">
        <v>4.356196</v>
      </c>
      <c r="K5" s="269">
        <v>118565.028</v>
      </c>
      <c r="L5" s="270"/>
      <c r="M5" s="100">
        <v>5.97</v>
      </c>
    </row>
    <row r="6" spans="1:13" ht="18" customHeight="1">
      <c r="A6" s="93" t="s">
        <v>70</v>
      </c>
      <c r="B6" s="94" t="s">
        <v>84</v>
      </c>
      <c r="C6" s="198" t="s">
        <v>69</v>
      </c>
      <c r="D6" s="193">
        <v>8</v>
      </c>
      <c r="E6" s="95">
        <v>39059</v>
      </c>
      <c r="F6" s="96"/>
      <c r="G6" s="184">
        <v>3.94</v>
      </c>
      <c r="H6" s="195">
        <v>4.2</v>
      </c>
      <c r="I6" s="117">
        <v>2.05</v>
      </c>
      <c r="J6" s="97">
        <v>3.295564</v>
      </c>
      <c r="K6" s="269">
        <v>91520.402</v>
      </c>
      <c r="L6" s="270"/>
      <c r="M6" s="100">
        <v>4.61</v>
      </c>
    </row>
    <row r="7" spans="1:13" ht="18" customHeight="1">
      <c r="A7" s="93" t="s">
        <v>71</v>
      </c>
      <c r="B7" s="94" t="s">
        <v>147</v>
      </c>
      <c r="C7" s="198" t="s">
        <v>69</v>
      </c>
      <c r="D7" s="193">
        <v>5.375</v>
      </c>
      <c r="E7" s="95">
        <v>40877</v>
      </c>
      <c r="F7" s="96"/>
      <c r="G7" s="184">
        <v>8.92</v>
      </c>
      <c r="H7" s="195">
        <v>6.05</v>
      </c>
      <c r="I7" s="117">
        <v>3.4</v>
      </c>
      <c r="J7" s="97">
        <v>4.748104</v>
      </c>
      <c r="K7" s="269">
        <v>90362.861</v>
      </c>
      <c r="L7" s="270"/>
      <c r="M7" s="100">
        <v>4.55</v>
      </c>
    </row>
    <row r="8" spans="1:13" ht="18" customHeight="1">
      <c r="A8" s="93" t="s">
        <v>72</v>
      </c>
      <c r="B8" s="94" t="s">
        <v>94</v>
      </c>
      <c r="C8" s="198" t="s">
        <v>69</v>
      </c>
      <c r="D8" s="193">
        <v>5.6</v>
      </c>
      <c r="E8" s="95">
        <v>39270</v>
      </c>
      <c r="F8" s="96"/>
      <c r="G8" s="184">
        <v>4.52</v>
      </c>
      <c r="H8" s="195">
        <v>4.45</v>
      </c>
      <c r="I8" s="117">
        <v>2.23</v>
      </c>
      <c r="J8" s="97">
        <v>3.468317</v>
      </c>
      <c r="K8" s="269">
        <v>74249.865</v>
      </c>
      <c r="L8" s="270"/>
      <c r="M8" s="100">
        <v>3.74</v>
      </c>
    </row>
    <row r="9" spans="1:13" ht="18" customHeight="1">
      <c r="A9" s="93" t="s">
        <v>73</v>
      </c>
      <c r="B9" s="94" t="s">
        <v>148</v>
      </c>
      <c r="C9" s="198" t="s">
        <v>69</v>
      </c>
      <c r="D9" s="193">
        <v>4.625</v>
      </c>
      <c r="E9" s="95">
        <v>39985</v>
      </c>
      <c r="F9" s="96"/>
      <c r="G9" s="184">
        <v>6.48</v>
      </c>
      <c r="H9" s="195">
        <v>4.625</v>
      </c>
      <c r="I9" s="117">
        <v>2.895</v>
      </c>
      <c r="J9" s="97">
        <v>3.48007</v>
      </c>
      <c r="K9" s="269">
        <v>70632.46</v>
      </c>
      <c r="L9" s="270"/>
      <c r="M9" s="100">
        <v>3.56</v>
      </c>
    </row>
    <row r="10" spans="1:13" ht="18" customHeight="1">
      <c r="A10" s="93" t="s">
        <v>74</v>
      </c>
      <c r="B10" s="94" t="s">
        <v>95</v>
      </c>
      <c r="C10" s="198" t="s">
        <v>69</v>
      </c>
      <c r="D10" s="193">
        <v>7.5</v>
      </c>
      <c r="E10" s="95">
        <v>40607</v>
      </c>
      <c r="F10" s="96"/>
      <c r="G10" s="184">
        <v>8.18</v>
      </c>
      <c r="H10" s="195">
        <v>5.85</v>
      </c>
      <c r="I10" s="117">
        <v>3.29</v>
      </c>
      <c r="J10" s="97">
        <v>4.631498</v>
      </c>
      <c r="K10" s="269">
        <v>61102.739</v>
      </c>
      <c r="L10" s="270"/>
      <c r="M10" s="100">
        <v>3.08</v>
      </c>
    </row>
    <row r="11" spans="1:13" ht="18" customHeight="1">
      <c r="A11" s="93" t="s">
        <v>75</v>
      </c>
      <c r="B11" s="94" t="s">
        <v>149</v>
      </c>
      <c r="C11" s="198" t="s">
        <v>69</v>
      </c>
      <c r="D11" s="193">
        <v>4.125</v>
      </c>
      <c r="E11" s="95">
        <v>39490</v>
      </c>
      <c r="F11" s="96"/>
      <c r="G11" s="184">
        <v>5.12</v>
      </c>
      <c r="H11" s="195">
        <v>4.72</v>
      </c>
      <c r="I11" s="117">
        <v>2.45</v>
      </c>
      <c r="J11" s="97">
        <v>3.647267</v>
      </c>
      <c r="K11" s="269">
        <v>51330.962</v>
      </c>
      <c r="L11" s="270"/>
      <c r="M11" s="100">
        <v>2.58</v>
      </c>
    </row>
    <row r="12" spans="1:13" ht="18" customHeight="1">
      <c r="A12" s="93" t="s">
        <v>76</v>
      </c>
      <c r="B12" s="94" t="s">
        <v>83</v>
      </c>
      <c r="C12" s="198" t="s">
        <v>69</v>
      </c>
      <c r="D12" s="193">
        <v>8.25</v>
      </c>
      <c r="E12" s="95">
        <v>37908</v>
      </c>
      <c r="F12" s="96"/>
      <c r="G12" s="184">
        <v>0.79</v>
      </c>
      <c r="H12" s="195">
        <v>2.773942</v>
      </c>
      <c r="I12" s="117">
        <v>1.72</v>
      </c>
      <c r="J12" s="97">
        <v>2.15969</v>
      </c>
      <c r="K12" s="269">
        <v>50496.699</v>
      </c>
      <c r="L12" s="270"/>
      <c r="M12" s="100">
        <v>2.54</v>
      </c>
    </row>
    <row r="13" spans="1:13" ht="18" customHeight="1">
      <c r="A13" s="102" t="s">
        <v>77</v>
      </c>
      <c r="B13" s="103" t="s">
        <v>150</v>
      </c>
      <c r="C13" s="199" t="s">
        <v>69</v>
      </c>
      <c r="D13" s="194">
        <v>5.25</v>
      </c>
      <c r="E13" s="104">
        <v>37685</v>
      </c>
      <c r="F13" s="105"/>
      <c r="G13" s="185">
        <v>0.18</v>
      </c>
      <c r="H13" s="196">
        <v>2.673535</v>
      </c>
      <c r="I13" s="123">
        <v>1.67</v>
      </c>
      <c r="J13" s="106">
        <v>2.007316</v>
      </c>
      <c r="K13" s="271">
        <v>47298.684</v>
      </c>
      <c r="L13" s="272"/>
      <c r="M13" s="107">
        <v>2.38</v>
      </c>
    </row>
    <row r="14" spans="1:13" s="53" customFormat="1" ht="18" customHeight="1">
      <c r="A14" s="129" t="s">
        <v>111</v>
      </c>
      <c r="B14" s="130"/>
      <c r="C14" s="130"/>
      <c r="D14" s="130"/>
      <c r="E14" s="131"/>
      <c r="F14" s="132"/>
      <c r="G14" s="130"/>
      <c r="H14" s="133"/>
      <c r="I14" s="133"/>
      <c r="J14" s="133"/>
      <c r="K14" s="133"/>
      <c r="L14" s="133"/>
      <c r="M14" s="54"/>
    </row>
    <row r="15" spans="1:13" s="128" customFormat="1" ht="29.25" customHeight="1">
      <c r="A15" s="127" t="s">
        <v>125</v>
      </c>
      <c r="B15" s="134"/>
      <c r="C15" s="134"/>
      <c r="D15" s="134"/>
      <c r="E15" s="135"/>
      <c r="F15" s="136"/>
      <c r="G15" s="134"/>
      <c r="H15" s="137"/>
      <c r="I15" s="137"/>
      <c r="J15" s="137"/>
      <c r="K15" s="137"/>
      <c r="L15" s="137"/>
      <c r="M15" s="138"/>
    </row>
    <row r="16" spans="1:13" ht="18" customHeight="1">
      <c r="A16" s="83"/>
      <c r="B16" s="265" t="s">
        <v>58</v>
      </c>
      <c r="C16" s="84" t="s">
        <v>89</v>
      </c>
      <c r="D16" s="84" t="s">
        <v>86</v>
      </c>
      <c r="E16" s="264" t="s">
        <v>59</v>
      </c>
      <c r="F16" s="265"/>
      <c r="G16" s="187" t="s">
        <v>60</v>
      </c>
      <c r="H16" s="259" t="s">
        <v>90</v>
      </c>
      <c r="I16" s="260"/>
      <c r="J16" s="261"/>
      <c r="K16" s="83" t="s">
        <v>34</v>
      </c>
      <c r="L16" s="86"/>
      <c r="M16" s="204" t="s">
        <v>87</v>
      </c>
    </row>
    <row r="17" spans="1:13" ht="18" customHeight="1">
      <c r="A17" s="88" t="s">
        <v>62</v>
      </c>
      <c r="B17" s="201"/>
      <c r="C17" s="89" t="s">
        <v>91</v>
      </c>
      <c r="D17" s="89" t="s">
        <v>63</v>
      </c>
      <c r="E17" s="200" t="s">
        <v>64</v>
      </c>
      <c r="F17" s="201"/>
      <c r="G17" s="188" t="s">
        <v>65</v>
      </c>
      <c r="H17" s="109" t="s">
        <v>92</v>
      </c>
      <c r="I17" s="110" t="s">
        <v>93</v>
      </c>
      <c r="J17" s="178" t="s">
        <v>61</v>
      </c>
      <c r="K17" s="92" t="s">
        <v>123</v>
      </c>
      <c r="L17" s="91"/>
      <c r="M17" s="266"/>
    </row>
    <row r="18" spans="1:13" ht="18" customHeight="1">
      <c r="A18" s="156">
        <v>1</v>
      </c>
      <c r="B18" s="111" t="s">
        <v>105</v>
      </c>
      <c r="C18" s="152" t="s">
        <v>109</v>
      </c>
      <c r="D18" s="154">
        <v>5.6</v>
      </c>
      <c r="E18" s="202">
        <v>38811</v>
      </c>
      <c r="F18" s="203"/>
      <c r="G18" s="179">
        <v>3.26</v>
      </c>
      <c r="H18" s="112">
        <v>5.6</v>
      </c>
      <c r="I18" s="113">
        <v>3.5</v>
      </c>
      <c r="J18" s="113">
        <v>4.622112</v>
      </c>
      <c r="K18" s="98">
        <v>10364.769</v>
      </c>
      <c r="L18" s="99"/>
      <c r="M18" s="114">
        <v>0.52</v>
      </c>
    </row>
    <row r="19" spans="1:13" ht="18" customHeight="1">
      <c r="A19" s="157">
        <v>2</v>
      </c>
      <c r="B19" s="115" t="s">
        <v>96</v>
      </c>
      <c r="C19" s="119" t="s">
        <v>29</v>
      </c>
      <c r="D19" s="120">
        <v>0</v>
      </c>
      <c r="E19" s="262">
        <v>37590</v>
      </c>
      <c r="F19" s="263"/>
      <c r="G19" s="180" t="s">
        <v>29</v>
      </c>
      <c r="H19" s="116">
        <v>3.03</v>
      </c>
      <c r="I19" s="117">
        <v>2.3</v>
      </c>
      <c r="J19" s="117">
        <v>2.605599</v>
      </c>
      <c r="K19" s="98">
        <v>6442.993</v>
      </c>
      <c r="L19" s="99"/>
      <c r="M19" s="118">
        <v>0.32</v>
      </c>
    </row>
    <row r="20" spans="1:13" ht="18" customHeight="1">
      <c r="A20" s="157">
        <v>3</v>
      </c>
      <c r="B20" s="115" t="s">
        <v>141</v>
      </c>
      <c r="C20" s="119" t="s">
        <v>97</v>
      </c>
      <c r="D20" s="120">
        <v>6.3</v>
      </c>
      <c r="E20" s="262">
        <v>37714</v>
      </c>
      <c r="F20" s="263"/>
      <c r="G20" s="180">
        <v>0.25</v>
      </c>
      <c r="H20" s="116">
        <v>4</v>
      </c>
      <c r="I20" s="117">
        <v>2.22</v>
      </c>
      <c r="J20" s="117">
        <v>2.603938</v>
      </c>
      <c r="K20" s="98">
        <v>4162.643</v>
      </c>
      <c r="L20" s="99"/>
      <c r="M20" s="118">
        <v>0.21</v>
      </c>
    </row>
    <row r="21" spans="1:13" ht="18" customHeight="1">
      <c r="A21" s="157">
        <v>4</v>
      </c>
      <c r="B21" s="115" t="s">
        <v>142</v>
      </c>
      <c r="C21" s="119" t="s">
        <v>110</v>
      </c>
      <c r="D21" s="120">
        <v>5.85</v>
      </c>
      <c r="E21" s="262">
        <v>39049</v>
      </c>
      <c r="F21" s="263"/>
      <c r="G21" s="180">
        <v>3.91</v>
      </c>
      <c r="H21" s="116">
        <v>5.105</v>
      </c>
      <c r="I21" s="117">
        <v>3.4</v>
      </c>
      <c r="J21" s="117">
        <v>4.590011</v>
      </c>
      <c r="K21" s="98">
        <v>3680.996</v>
      </c>
      <c r="L21" s="99"/>
      <c r="M21" s="118">
        <v>0.19</v>
      </c>
    </row>
    <row r="22" spans="1:13" ht="18" customHeight="1">
      <c r="A22" s="157">
        <v>5</v>
      </c>
      <c r="B22" s="115" t="s">
        <v>143</v>
      </c>
      <c r="C22" s="119" t="s">
        <v>110</v>
      </c>
      <c r="D22" s="120">
        <v>4.7</v>
      </c>
      <c r="E22" s="262">
        <v>38319</v>
      </c>
      <c r="F22" s="263"/>
      <c r="G22" s="180">
        <v>1.91</v>
      </c>
      <c r="H22" s="116">
        <v>4.15</v>
      </c>
      <c r="I22" s="117">
        <v>2.6725</v>
      </c>
      <c r="J22" s="117">
        <v>3.43148</v>
      </c>
      <c r="K22" s="98">
        <v>3596.011</v>
      </c>
      <c r="L22" s="99"/>
      <c r="M22" s="118">
        <v>0.18</v>
      </c>
    </row>
    <row r="23" spans="1:13" ht="18" customHeight="1">
      <c r="A23" s="157">
        <v>6</v>
      </c>
      <c r="B23" s="115" t="s">
        <v>106</v>
      </c>
      <c r="C23" s="119" t="s">
        <v>110</v>
      </c>
      <c r="D23" s="120">
        <v>5.3</v>
      </c>
      <c r="E23" s="262">
        <v>38799</v>
      </c>
      <c r="F23" s="263"/>
      <c r="G23" s="180">
        <v>3.23</v>
      </c>
      <c r="H23" s="116">
        <v>4.16</v>
      </c>
      <c r="I23" s="117">
        <v>2.68</v>
      </c>
      <c r="J23" s="117">
        <v>3.544254</v>
      </c>
      <c r="K23" s="98">
        <v>3488.885</v>
      </c>
      <c r="L23" s="99"/>
      <c r="M23" s="118">
        <v>0.18</v>
      </c>
    </row>
    <row r="24" spans="1:13" ht="18" customHeight="1">
      <c r="A24" s="157">
        <v>7</v>
      </c>
      <c r="B24" s="115" t="s">
        <v>108</v>
      </c>
      <c r="C24" s="119" t="s">
        <v>29</v>
      </c>
      <c r="D24" s="120" t="s">
        <v>144</v>
      </c>
      <c r="E24" s="262">
        <v>38078</v>
      </c>
      <c r="F24" s="263"/>
      <c r="G24" s="180">
        <v>1.25</v>
      </c>
      <c r="H24" s="116">
        <v>4.4</v>
      </c>
      <c r="I24" s="117">
        <v>2.795</v>
      </c>
      <c r="J24" s="117">
        <v>3.669943</v>
      </c>
      <c r="K24" s="98">
        <v>3344.13</v>
      </c>
      <c r="L24" s="99"/>
      <c r="M24" s="118">
        <v>0.17</v>
      </c>
    </row>
    <row r="25" spans="1:13" ht="18" customHeight="1">
      <c r="A25" s="157">
        <v>8</v>
      </c>
      <c r="B25" s="115" t="s">
        <v>145</v>
      </c>
      <c r="C25" s="119" t="s">
        <v>29</v>
      </c>
      <c r="D25" s="120">
        <v>10.5</v>
      </c>
      <c r="E25" s="262">
        <v>38078</v>
      </c>
      <c r="F25" s="263"/>
      <c r="G25" s="180">
        <v>1.25</v>
      </c>
      <c r="H25" s="116">
        <v>4.5</v>
      </c>
      <c r="I25" s="117">
        <v>2.695</v>
      </c>
      <c r="J25" s="117">
        <v>3.409291</v>
      </c>
      <c r="K25" s="98">
        <v>2108.079</v>
      </c>
      <c r="L25" s="99"/>
      <c r="M25" s="118">
        <v>0.11</v>
      </c>
    </row>
    <row r="26" spans="1:13" ht="18" customHeight="1">
      <c r="A26" s="157">
        <v>9</v>
      </c>
      <c r="B26" s="115" t="s">
        <v>107</v>
      </c>
      <c r="C26" s="119" t="s">
        <v>109</v>
      </c>
      <c r="D26" s="120">
        <v>6.5</v>
      </c>
      <c r="E26" s="262">
        <v>38637</v>
      </c>
      <c r="F26" s="263"/>
      <c r="G26" s="180">
        <v>2.78</v>
      </c>
      <c r="H26" s="116">
        <v>5.15</v>
      </c>
      <c r="I26" s="117">
        <v>3.4</v>
      </c>
      <c r="J26" s="117">
        <v>4.407546</v>
      </c>
      <c r="K26" s="98">
        <v>2026.096</v>
      </c>
      <c r="L26" s="99"/>
      <c r="M26" s="118">
        <v>0.1</v>
      </c>
    </row>
    <row r="27" spans="1:13" ht="18" customHeight="1">
      <c r="A27" s="158">
        <v>10</v>
      </c>
      <c r="B27" s="121" t="s">
        <v>146</v>
      </c>
      <c r="C27" s="153" t="s">
        <v>110</v>
      </c>
      <c r="D27" s="155">
        <v>3.65</v>
      </c>
      <c r="E27" s="273">
        <v>39376</v>
      </c>
      <c r="F27" s="274"/>
      <c r="G27" s="181">
        <v>4.81</v>
      </c>
      <c r="H27" s="122">
        <v>3.65</v>
      </c>
      <c r="I27" s="123">
        <v>3.3</v>
      </c>
      <c r="J27" s="123">
        <v>3.455955</v>
      </c>
      <c r="K27" s="124">
        <v>1990.471</v>
      </c>
      <c r="L27" s="125"/>
      <c r="M27" s="126">
        <v>0.1</v>
      </c>
    </row>
    <row r="28" spans="1:13" s="128" customFormat="1" ht="30.75" customHeight="1">
      <c r="A28" s="127" t="s">
        <v>126</v>
      </c>
      <c r="B28" s="139"/>
      <c r="C28" s="140"/>
      <c r="D28" s="140"/>
      <c r="F28" s="140"/>
      <c r="H28" s="140"/>
      <c r="J28" s="140"/>
      <c r="L28" s="140"/>
      <c r="M28" s="140"/>
    </row>
    <row r="29" spans="1:12" ht="21.75">
      <c r="A29" s="147">
        <v>1</v>
      </c>
      <c r="B29" s="190" t="s">
        <v>132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11"/>
    </row>
    <row r="30" spans="1:12" ht="21.75">
      <c r="A30" s="149">
        <v>2</v>
      </c>
      <c r="B30" s="189" t="s">
        <v>133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15"/>
    </row>
    <row r="31" spans="1:12" ht="21.75">
      <c r="A31" s="149">
        <v>3</v>
      </c>
      <c r="B31" s="189" t="s">
        <v>134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15"/>
    </row>
    <row r="32" spans="1:12" ht="21.75">
      <c r="A32" s="149">
        <v>4</v>
      </c>
      <c r="B32" s="189" t="s">
        <v>135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15"/>
    </row>
    <row r="33" spans="1:12" ht="21.75">
      <c r="A33" s="149">
        <v>5</v>
      </c>
      <c r="B33" s="189" t="s">
        <v>136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15"/>
    </row>
    <row r="34" spans="1:12" ht="21.75">
      <c r="A34" s="149">
        <v>6</v>
      </c>
      <c r="B34" s="189" t="s">
        <v>137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15"/>
    </row>
    <row r="35" spans="1:12" ht="21.75">
      <c r="A35" s="149">
        <v>7</v>
      </c>
      <c r="B35" s="189" t="s">
        <v>138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15"/>
    </row>
    <row r="36" spans="1:12" ht="21.75">
      <c r="A36" s="149">
        <v>8</v>
      </c>
      <c r="B36" s="189" t="s">
        <v>139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15"/>
    </row>
    <row r="37" spans="1:12" ht="21.75">
      <c r="A37" s="150">
        <v>9</v>
      </c>
      <c r="B37" s="191" t="s">
        <v>140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21"/>
    </row>
    <row r="38" s="53" customFormat="1" ht="17.25">
      <c r="A38" s="55" t="s">
        <v>112</v>
      </c>
    </row>
    <row r="39" spans="1:8" ht="15.75" customHeight="1">
      <c r="A39" s="55" t="s">
        <v>151</v>
      </c>
      <c r="B39" s="55"/>
      <c r="C39" s="55"/>
      <c r="D39" s="55"/>
      <c r="E39" s="55"/>
      <c r="F39" s="55"/>
      <c r="G39" s="55"/>
      <c r="H39" s="55"/>
    </row>
  </sheetData>
  <mergeCells count="28">
    <mergeCell ref="E23:F23"/>
    <mergeCell ref="E22:F22"/>
    <mergeCell ref="E21:F21"/>
    <mergeCell ref="E20:F20"/>
    <mergeCell ref="E27:F27"/>
    <mergeCell ref="E26:F26"/>
    <mergeCell ref="E25:F25"/>
    <mergeCell ref="E24:F24"/>
    <mergeCell ref="K10:L10"/>
    <mergeCell ref="K11:L11"/>
    <mergeCell ref="K12:L12"/>
    <mergeCell ref="K13:L13"/>
    <mergeCell ref="M16:M17"/>
    <mergeCell ref="M2:M3"/>
    <mergeCell ref="B2:B3"/>
    <mergeCell ref="B16:B17"/>
    <mergeCell ref="K4:L4"/>
    <mergeCell ref="K5:L5"/>
    <mergeCell ref="K6:L6"/>
    <mergeCell ref="K7:L7"/>
    <mergeCell ref="K8:L8"/>
    <mergeCell ref="K9:L9"/>
    <mergeCell ref="H2:J2"/>
    <mergeCell ref="H16:J16"/>
    <mergeCell ref="E19:F19"/>
    <mergeCell ref="E16:F16"/>
    <mergeCell ref="E17:F17"/>
    <mergeCell ref="E18:F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  <headerFooter alignWithMargins="0">
    <oddFooter>&amp;L&amp;"Cordia New,Italic"&amp;12The Thai Bond Dealing Centre&amp;R&amp;"Cordia New,Italic"&amp;12 2001 Statistical Highlights, Page3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Thai Bond Dealing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BDC</dc:creator>
  <cp:keywords/>
  <dc:description/>
  <cp:lastModifiedBy>Thai BDC</cp:lastModifiedBy>
  <cp:lastPrinted>2003-01-07T02:13:15Z</cp:lastPrinted>
  <dcterms:created xsi:type="dcterms:W3CDTF">1999-12-27T08:09:26Z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